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firstSheet="1" activeTab="4"/>
  </bookViews>
  <sheets>
    <sheet name="PRELIMINARS" sheetId="1" r:id="rId1"/>
    <sheet name="FINALS" sheetId="2" r:id="rId2"/>
    <sheet name="SHORT PROGRAM" sheetId="3" r:id="rId3"/>
    <sheet name="EO" sheetId="4" r:id="rId4"/>
    <sheet name="RESULTATS PERLIM" sheetId="5" r:id="rId5"/>
    <sheet name="RESULTATS FINALS" sheetId="6" r:id="rId6"/>
  </sheets>
  <definedNames>
    <definedName name="_xlnm.Print_Area" localSheetId="5">'RESULTATS FINALS'!$A$1:$I$101</definedName>
  </definedNames>
  <calcPr fullCalcOnLoad="1"/>
</workbook>
</file>

<file path=xl/sharedStrings.xml><?xml version="1.0" encoding="utf-8"?>
<sst xmlns="http://schemas.openxmlformats.org/spreadsheetml/2006/main" count="1842" uniqueCount="356">
  <si>
    <t>NOM I CLUB</t>
  </si>
  <si>
    <t>JUTGE 1</t>
  </si>
  <si>
    <t>JUTGE 2</t>
  </si>
  <si>
    <t>JUTGE 3</t>
  </si>
  <si>
    <t>JUTGE 4</t>
  </si>
  <si>
    <t>JUTGE 5</t>
  </si>
  <si>
    <t>SUMA</t>
  </si>
  <si>
    <t>TOTAL</t>
  </si>
  <si>
    <t>MEDIA</t>
  </si>
  <si>
    <t>PENAL</t>
  </si>
  <si>
    <t>M.T.</t>
  </si>
  <si>
    <t>TORTOSA</t>
  </si>
  <si>
    <t>E.A.</t>
  </si>
  <si>
    <t>L'AMETLLA DE MAR</t>
  </si>
  <si>
    <t>ELS ALFACS</t>
  </si>
  <si>
    <t>ULLDECONA</t>
  </si>
  <si>
    <t>AMPOSTA</t>
  </si>
  <si>
    <t>ERIKA MAYOR</t>
  </si>
  <si>
    <t>ELS MAGRANERS</t>
  </si>
  <si>
    <t>INDIVIDUALS JUNIOR FEMENI</t>
  </si>
  <si>
    <t>VALLS</t>
  </si>
  <si>
    <t>IRIS VALVERDE</t>
  </si>
  <si>
    <t>INDIVIDUALS JUVENIL FEMENI</t>
  </si>
  <si>
    <t>CERVERA</t>
  </si>
  <si>
    <t>INDIVIDUALS SENIOR FEMENI</t>
  </si>
  <si>
    <t>ELISABETH GUILLEN</t>
  </si>
  <si>
    <t>TWO &amp; TWO</t>
  </si>
  <si>
    <t>ESTHER GUILLEN</t>
  </si>
  <si>
    <t>PARELLES CATEGORIA INFANTIL</t>
  </si>
  <si>
    <t>ORDRE D'ACTUACIÓ</t>
  </si>
  <si>
    <t>JUEZ 1</t>
  </si>
  <si>
    <t>JUEZ 2</t>
  </si>
  <si>
    <t>JUEZ 3</t>
  </si>
  <si>
    <t>JUEZ 4</t>
  </si>
  <si>
    <t>JUEZ 5</t>
  </si>
  <si>
    <t xml:space="preserve">SUMA </t>
  </si>
  <si>
    <t>P.T.</t>
  </si>
  <si>
    <t>ANA - MARIA</t>
  </si>
  <si>
    <t>NEREA - CARLA</t>
  </si>
  <si>
    <t>MERITXELL - ANDREA</t>
  </si>
  <si>
    <t>PARELLES CADETS</t>
  </si>
  <si>
    <t>GEMMA - ARIADNA</t>
  </si>
  <si>
    <t>NEREA - ANDREA</t>
  </si>
  <si>
    <t>ALBERT - ANNA</t>
  </si>
  <si>
    <t>ERIKA - ANDREA</t>
  </si>
  <si>
    <t>INDIVIDUALS 2 BASTONS CADET</t>
  </si>
  <si>
    <t>SILVIA REY</t>
  </si>
  <si>
    <t>LAIA DIAZ</t>
  </si>
  <si>
    <t>INDIVIDUALS 2 BASTONS JUNIOR</t>
  </si>
  <si>
    <t>JUDIT NINOT</t>
  </si>
  <si>
    <t>KIARA AGRAMUNT</t>
  </si>
  <si>
    <t>ALEX JIMENEZ</t>
  </si>
  <si>
    <t>LORENA CASES</t>
  </si>
  <si>
    <t>INDIVIDUALS 2 BASTONS SENIOR</t>
  </si>
  <si>
    <t>PACO RODRIGUEZ</t>
  </si>
  <si>
    <t>MONICA BARBERO</t>
  </si>
  <si>
    <t>DIDAC ROMAN</t>
  </si>
  <si>
    <t>EQUIPS INFANTIL</t>
  </si>
  <si>
    <t xml:space="preserve"> EQUIPS CADETS</t>
  </si>
  <si>
    <t xml:space="preserve"> EQUIPS JUNIOR</t>
  </si>
  <si>
    <t>VALLS "A"</t>
  </si>
  <si>
    <t>SANTA BÀRBARA, 17 i 18 DE MAIG DE 2008</t>
  </si>
  <si>
    <t>ESTEFANIA RUIZ</t>
  </si>
  <si>
    <t>JUDIT RAMOS</t>
  </si>
  <si>
    <t>MAÇANET DE LA SELVA</t>
  </si>
  <si>
    <t>BLINERA SHAITOLLI</t>
  </si>
  <si>
    <t>MARIAN GARZON</t>
  </si>
  <si>
    <t>MERITXELL ROIG</t>
  </si>
  <si>
    <t>SANTA BÀRBARA</t>
  </si>
  <si>
    <t>JUDIT ESTRADA</t>
  </si>
  <si>
    <t>SARAY SUECA</t>
  </si>
  <si>
    <t>MARINA MOLINA</t>
  </si>
  <si>
    <t>BLANES</t>
  </si>
  <si>
    <t>JESSICA CABRERA</t>
  </si>
  <si>
    <t>BEATRIZ LLORENTE</t>
  </si>
  <si>
    <t>GORNAL</t>
  </si>
  <si>
    <t>YAIZA RODRIGUEZ</t>
  </si>
  <si>
    <t>SONIA VELA</t>
  </si>
  <si>
    <t>BADALONA</t>
  </si>
  <si>
    <t>MIREIA RUIZ</t>
  </si>
  <si>
    <t>CRISTINA DIAZ</t>
  </si>
  <si>
    <t>L'HOSPITALET</t>
  </si>
  <si>
    <t>ANAÏS CAÑAGUERAL</t>
  </si>
  <si>
    <t>CRSITINA GRANADOS</t>
  </si>
  <si>
    <t>ANAÏS GRANADOS</t>
  </si>
  <si>
    <t>Mª CARMEN RODRIGUEZ</t>
  </si>
  <si>
    <t>INDIVIDUALS JUNIOR MASCUÍ</t>
  </si>
  <si>
    <t>DAVID ACCENSI</t>
  </si>
  <si>
    <t>ALBERT ROSALES</t>
  </si>
  <si>
    <t>INDIVIDUALS SENIOR MASCULI</t>
  </si>
  <si>
    <t>ALEXIS CALIZ</t>
  </si>
  <si>
    <t>PERE SANS</t>
  </si>
  <si>
    <t>SERGI CATALAN</t>
  </si>
  <si>
    <t>JOAQUIN BERMUDEZ</t>
  </si>
  <si>
    <t>ANGEL ESCUIN</t>
  </si>
  <si>
    <t>ALBERTO PEREZ</t>
  </si>
  <si>
    <t>LAIA SALVAT</t>
  </si>
  <si>
    <t>CAN BARÓ</t>
  </si>
  <si>
    <t>ANNA COBOS</t>
  </si>
  <si>
    <t>NEREA ORTEGA</t>
  </si>
  <si>
    <t>ANNA COLOMER</t>
  </si>
  <si>
    <t>ESTHER COBOS</t>
  </si>
  <si>
    <t>PAULA - KENYA</t>
  </si>
  <si>
    <t>ELENA - LAURA</t>
  </si>
  <si>
    <t>LARA - KELLY</t>
  </si>
  <si>
    <t>SELENA - JUDIT</t>
  </si>
  <si>
    <t>NAYARA - LAIA</t>
  </si>
  <si>
    <t>ALBA- CAROLINA</t>
  </si>
  <si>
    <t>TANYA - AINHOA</t>
  </si>
  <si>
    <t>CARLA - LAURA</t>
  </si>
  <si>
    <t>CAROLINA - CAMILA</t>
  </si>
  <si>
    <t>JUDIT - RAQUEL</t>
  </si>
  <si>
    <t>NEREA - ANNA</t>
  </si>
  <si>
    <t>PARELLES JUNIOR</t>
  </si>
  <si>
    <t>ESTHER ALBA</t>
  </si>
  <si>
    <t>IRIS - THAIS</t>
  </si>
  <si>
    <t>DARJA - LYDIA</t>
  </si>
  <si>
    <t>PAOLA - ESTEFANIA</t>
  </si>
  <si>
    <t>MARIA - NEREA</t>
  </si>
  <si>
    <t>VILOBÍ DEL PENEDÈS</t>
  </si>
  <si>
    <t>ALEX - JUDIT</t>
  </si>
  <si>
    <t>LORENA - KIARA</t>
  </si>
  <si>
    <t>PAOLA - PATRICIA</t>
  </si>
  <si>
    <t>JUDIT - SARAY</t>
  </si>
  <si>
    <t>PARELLES SENIOR</t>
  </si>
  <si>
    <t>ELISABETH - ISABEL</t>
  </si>
  <si>
    <t>CAN PARELLADA</t>
  </si>
  <si>
    <t>LAIA - ROSA</t>
  </si>
  <si>
    <t>ELENA -LUCIA</t>
  </si>
  <si>
    <t>Mª CARMEN - MERITXELL</t>
  </si>
  <si>
    <t>JOAQUIN - ANGEL</t>
  </si>
  <si>
    <t>ANAIS - ALBERTO</t>
  </si>
  <si>
    <t>SONIA - SORAYA</t>
  </si>
  <si>
    <t>MIREIA - DIDAC</t>
  </si>
  <si>
    <t>JENNIFER - LAURA</t>
  </si>
  <si>
    <t>COSTA BRAVA - BLANES</t>
  </si>
  <si>
    <t>BLANES "A"</t>
  </si>
  <si>
    <t xml:space="preserve"> GRUPS CADET</t>
  </si>
  <si>
    <t>SANTA BÀRBARA (INF)</t>
  </si>
  <si>
    <t>L'AMETLLA DE MAR (INF)</t>
  </si>
  <si>
    <t>SANTA BÀRBARA (CAD)</t>
  </si>
  <si>
    <t xml:space="preserve"> GRUPS JUNIOR</t>
  </si>
  <si>
    <t>BLANES "B"</t>
  </si>
  <si>
    <t>VILOBI DEL PENEDÈS</t>
  </si>
  <si>
    <t xml:space="preserve"> EQUIPS SENIOR</t>
  </si>
  <si>
    <t xml:space="preserve">TABULACIÓ FINALS - CAMPIONAT DE CATALUNYA 2008 </t>
  </si>
  <si>
    <t xml:space="preserve">TABULACIÓ PRELIMINARS - CAMPIONAT DE CATALUNYA 2008 </t>
  </si>
  <si>
    <t>PARELLES CATEGORIA CADET</t>
  </si>
  <si>
    <t>PARELLES CATEGORIA JUNIOR</t>
  </si>
  <si>
    <t>PARELLES CATEGORIA SENIOR</t>
  </si>
  <si>
    <t>EQUIPS CATEGORIA JUNIOR</t>
  </si>
  <si>
    <t>EQUIPS CATEGORIA SENIOR</t>
  </si>
  <si>
    <t>GRUPS CATEGORIA CADET</t>
  </si>
  <si>
    <t>GRUPS CATEGORIA JUNIOR</t>
  </si>
  <si>
    <t>GRUPS CATEGORIA SENIOR</t>
  </si>
  <si>
    <t>CAMPIONAT DE CATALUNYA 2008</t>
  </si>
  <si>
    <t>PRELIMINARS</t>
  </si>
  <si>
    <t>Nº</t>
  </si>
  <si>
    <t>NOM</t>
  </si>
  <si>
    <t>CLUB</t>
  </si>
  <si>
    <t>RUIZ, Estefania</t>
  </si>
  <si>
    <t>Els Magraners</t>
  </si>
  <si>
    <t>RAMOS,  Judit</t>
  </si>
  <si>
    <t>Maçanet de la Selva</t>
  </si>
  <si>
    <t>AGRAMUNT, Kiara</t>
  </si>
  <si>
    <t>Tortosa</t>
  </si>
  <si>
    <t>SAHITOLLI, Blinera</t>
  </si>
  <si>
    <t>Amposta</t>
  </si>
  <si>
    <t>DIAZ, Laia</t>
  </si>
  <si>
    <t>Els Alfacs</t>
  </si>
  <si>
    <t>CASES, Lorena</t>
  </si>
  <si>
    <t>GARZON, Marian</t>
  </si>
  <si>
    <t>ROIG, Meritxell</t>
  </si>
  <si>
    <t>Santa Bàrbara</t>
  </si>
  <si>
    <t>ESTRADA, Judit</t>
  </si>
  <si>
    <t>L'Ametlla de Mar</t>
  </si>
  <si>
    <t>SUECA, Saray</t>
  </si>
  <si>
    <t>MOLINA, Marina</t>
  </si>
  <si>
    <t>Blanes</t>
  </si>
  <si>
    <t>CABRERA, Jessica</t>
  </si>
  <si>
    <t>6 FINALS</t>
  </si>
  <si>
    <t>LLORENTE, Beatriz</t>
  </si>
  <si>
    <t>Gornal</t>
  </si>
  <si>
    <t>RODRIGUEZ, Yaiza</t>
  </si>
  <si>
    <t>VELA, Sonia</t>
  </si>
  <si>
    <t>Badalona</t>
  </si>
  <si>
    <t>RUIZ, Mireia</t>
  </si>
  <si>
    <t>Ulldecona</t>
  </si>
  <si>
    <t>DIAZ, Cristina</t>
  </si>
  <si>
    <t>L'Hospitalet</t>
  </si>
  <si>
    <t>CAÑAGUERAL, Anaïs</t>
  </si>
  <si>
    <t>GRANADOS, Cristina</t>
  </si>
  <si>
    <t>BARBERO, Monica</t>
  </si>
  <si>
    <t>GRANDOS, Anaïs</t>
  </si>
  <si>
    <t>RODRIGUEZ, Mª Carmen</t>
  </si>
  <si>
    <t>INDIVIDUALS JUNIOR MASCULI</t>
  </si>
  <si>
    <t>ACCENSI, David</t>
  </si>
  <si>
    <t>ROSALES, Albert</t>
  </si>
  <si>
    <t>CALIZ, Alexis</t>
  </si>
  <si>
    <t>SANS, Pere</t>
  </si>
  <si>
    <t>CATALAN, Sergi</t>
  </si>
  <si>
    <t>JIMENEZ, Alex</t>
  </si>
  <si>
    <t>Cervera</t>
  </si>
  <si>
    <t>BERMUDEZ, Joaquin</t>
  </si>
  <si>
    <t>RODRIGUEZ, Paco</t>
  </si>
  <si>
    <t>ESCUIN, Angel</t>
  </si>
  <si>
    <t>ROMAN, Dídac</t>
  </si>
  <si>
    <t>PEREZ, Alberto</t>
  </si>
  <si>
    <t xml:space="preserve">INDIVIDUALS 2 BASTONS CADET </t>
  </si>
  <si>
    <t>SALVAT, Laia</t>
  </si>
  <si>
    <t>Can Barò</t>
  </si>
  <si>
    <t>REY, Silvia</t>
  </si>
  <si>
    <t>Valls</t>
  </si>
  <si>
    <t>COBOS, Anna</t>
  </si>
  <si>
    <t>ORTEGA, Nerea</t>
  </si>
  <si>
    <t>MAYOR, Erika</t>
  </si>
  <si>
    <t>COLOMER, Anna</t>
  </si>
  <si>
    <t xml:space="preserve">INDIVIDUALS 2 BASTONS JUNIOR </t>
  </si>
  <si>
    <t>NINOT, Judit</t>
  </si>
  <si>
    <t>VALVERDE, Iris</t>
  </si>
  <si>
    <t>RAMOS, Judit</t>
  </si>
  <si>
    <t xml:space="preserve">INDIVIDUALS 2 BASTONS SENIOR </t>
  </si>
  <si>
    <t>GUILLEN, Elisabeth</t>
  </si>
  <si>
    <t>Two &amp; Two</t>
  </si>
  <si>
    <t>GUILLEN, Esther</t>
  </si>
  <si>
    <t>COBOS, Esther</t>
  </si>
  <si>
    <t>ROMAN, Didac</t>
  </si>
  <si>
    <t xml:space="preserve">PARELLES INFANTILS </t>
  </si>
  <si>
    <t>OLAYA, Nerea - CONTRERAS, Carla</t>
  </si>
  <si>
    <t>LOPEZ, Paula - RANGEL, Kenya</t>
  </si>
  <si>
    <t>POPA, Elena - PASTEAN, Laura</t>
  </si>
  <si>
    <t>TOMEY, Selena - JUDIT</t>
  </si>
  <si>
    <t>RODRIGUEZ, Meritxell - NAVARRO, Andrea</t>
  </si>
  <si>
    <t xml:space="preserve">PARELLES CADETS </t>
  </si>
  <si>
    <t>GAMEZ, Nayara - SALVAT, Laia</t>
  </si>
  <si>
    <t>Can Baró</t>
  </si>
  <si>
    <t>RODRIGUEZ, Gemma - GASPARIN, Ariadna</t>
  </si>
  <si>
    <t>DIAZ, Alba - BLANCO, Carolina</t>
  </si>
  <si>
    <t>ESCABIAS, Tanya - NOGUERO, Ainhoa</t>
  </si>
  <si>
    <t>MARTINEZ, Carla - MOLINA, Laura</t>
  </si>
  <si>
    <t>FABRA, Nerea - ANGUERA, Andrea</t>
  </si>
  <si>
    <t>SEMANATE, Carolina - MEDINA, Camila</t>
  </si>
  <si>
    <t>ROSALES, Albert - MARGALEF, Anna</t>
  </si>
  <si>
    <t>VILLAESCUSA, Judit - POMARES, Raquel</t>
  </si>
  <si>
    <t>MAYOR, Erika - PASCA, Andrea</t>
  </si>
  <si>
    <t>ORTEGA, Nerea - COBOS, Anna</t>
  </si>
  <si>
    <t xml:space="preserve">PARELLES JUNIOR </t>
  </si>
  <si>
    <t>LORENZO, Esther - MORENO, Alba</t>
  </si>
  <si>
    <t>VALVERDE, Iris - HOLGADO, Thais</t>
  </si>
  <si>
    <t>CABRERA, Darja - LOPEZ, Lydia</t>
  </si>
  <si>
    <t>RUIZ, Paola - RUIZ, Estefania</t>
  </si>
  <si>
    <t>DE CASTRO, Maria - CHACON, Nerea</t>
  </si>
  <si>
    <t>Vilobí del Penedès</t>
  </si>
  <si>
    <t>JIMENZ, Alex - NINOT, Judit</t>
  </si>
  <si>
    <t>CASES, Lorena - AGRAMUNT, Kiara</t>
  </si>
  <si>
    <t>Tostosa</t>
  </si>
  <si>
    <t>BARQUILLA, Paola - JURADO, Patricia</t>
  </si>
  <si>
    <t>ESTRADA, Judit - SUECA, Saray</t>
  </si>
  <si>
    <t xml:space="preserve">PARELLES SENIOR </t>
  </si>
  <si>
    <t>CODINA, Elisabeth - CUNILLERA, Isabel</t>
  </si>
  <si>
    <t>Can Parellada</t>
  </si>
  <si>
    <t>DIAZ, Laia - FALCÓ, Rosa</t>
  </si>
  <si>
    <t>GARCIA, Elena - LARA, Lucia</t>
  </si>
  <si>
    <t>RODRIGUEZ Mª Carmen - GONZALEZ, Meritxell</t>
  </si>
  <si>
    <t>BERMUDEZ, Joaquin - ESCUIN, Angel</t>
  </si>
  <si>
    <t>CAÑAGUERAL, Anaïs - PEREZ, Alberto</t>
  </si>
  <si>
    <t>VELA, Sonia - ORTEGA, Soraya</t>
  </si>
  <si>
    <t>RUIZ, Mireia - ROMAN, Dídac</t>
  </si>
  <si>
    <t>GRANADOS, Jennifer - LAMAS, Laura</t>
  </si>
  <si>
    <t>EQUIPS INFANTILS</t>
  </si>
  <si>
    <t>EQUIPS CADETS</t>
  </si>
  <si>
    <t>EQUIPS JUNIOR</t>
  </si>
  <si>
    <t>3 FINALS</t>
  </si>
  <si>
    <t>EQUIPS SENIOR</t>
  </si>
  <si>
    <t>GRUPS INFANTIL/CADET</t>
  </si>
  <si>
    <t>SANTA BARBARA (INF)</t>
  </si>
  <si>
    <t>SANTA BARBARA (CAD)</t>
  </si>
  <si>
    <t>GRUPS JUNIOR</t>
  </si>
  <si>
    <t>GRUPS SENIOR</t>
  </si>
  <si>
    <t>PUNTS</t>
  </si>
  <si>
    <t>FINALS</t>
  </si>
  <si>
    <t>PUNTUACIÓ</t>
  </si>
  <si>
    <t>S.P.</t>
  </si>
  <si>
    <t>PARELLES CADET</t>
  </si>
  <si>
    <t>GRUPS CADETS</t>
  </si>
  <si>
    <t>BLINERA SAHITOLLI</t>
  </si>
  <si>
    <t xml:space="preserve">SANTA BÀRBARA, 17 i 18 DE MAIG DE 2008 </t>
  </si>
  <si>
    <t>E.O</t>
  </si>
  <si>
    <t>E.O.</t>
  </si>
  <si>
    <t xml:space="preserve">TABULACIÓ EXERCICI OBLIGATORI - CAMPIONAT DE CATALUNYA 2008 </t>
  </si>
  <si>
    <t>SET B</t>
  </si>
  <si>
    <t>Total cada Obligatori</t>
  </si>
  <si>
    <t>Mitja cada Obligatori</t>
  </si>
  <si>
    <t>Total tots Obligatoris</t>
  </si>
  <si>
    <t>Mitja Obligatoris</t>
  </si>
  <si>
    <t>Puntuació Mitja Obligatori</t>
  </si>
  <si>
    <t>Percentatge Obligatori</t>
  </si>
  <si>
    <t>GRAND</t>
  </si>
  <si>
    <t>JETE</t>
  </si>
  <si>
    <t>2 GIRS</t>
  </si>
  <si>
    <t>NUCA</t>
  </si>
  <si>
    <t>COLZES</t>
  </si>
  <si>
    <t>OB. LATERAL</t>
  </si>
  <si>
    <t xml:space="preserve">LLIURE </t>
  </si>
  <si>
    <t>DE NUCA</t>
  </si>
  <si>
    <t>1 GIR HOR.</t>
  </si>
  <si>
    <t>ESQUENA</t>
  </si>
  <si>
    <t>MATERIAL</t>
  </si>
  <si>
    <t>CONTACTE</t>
  </si>
  <si>
    <t>ILUSIÓ</t>
  </si>
  <si>
    <t>ESQUERRA</t>
  </si>
  <si>
    <t>Total cada Moviment</t>
  </si>
  <si>
    <t>Mitja cada Moviment</t>
  </si>
  <si>
    <t>Mitja Short Program</t>
  </si>
  <si>
    <t>Puntuació Mitja S.P.</t>
  </si>
  <si>
    <t>Percentatge S.P.</t>
  </si>
  <si>
    <t>Sonia, VELA</t>
  </si>
  <si>
    <t>Monica, BARBERO</t>
  </si>
  <si>
    <t>Cristina, GRANADOS</t>
  </si>
  <si>
    <t>Anaïs, GRANADOS</t>
  </si>
  <si>
    <t>Cristina, DIAZ</t>
  </si>
  <si>
    <t>Mireia, RUIZ</t>
  </si>
  <si>
    <t>CRISTINA GRANADOS</t>
  </si>
  <si>
    <t>ANAIS GRANADOS</t>
  </si>
  <si>
    <t>Alex, JIMENEZ</t>
  </si>
  <si>
    <t>Angel, ESCUIN</t>
  </si>
  <si>
    <t>Pere, SANS</t>
  </si>
  <si>
    <t>Alberto, PEREZ</t>
  </si>
  <si>
    <t>Paco, RODRIGUEZ</t>
  </si>
  <si>
    <t>Didac, ROMAN</t>
  </si>
  <si>
    <t>COMPOSICIÓ</t>
  </si>
  <si>
    <t>EJECUCIÓ</t>
  </si>
  <si>
    <t>PERE-EVA</t>
  </si>
  <si>
    <t>Gemma, RODIRGUEZ - Ariadna GASPARIN</t>
  </si>
  <si>
    <t>Nerea FABRA - Andrea, ANGUERA</t>
  </si>
  <si>
    <t>Carolina, SEMANATE - Camila, MEDINA</t>
  </si>
  <si>
    <t>Albert ROSALES - Anna, MARGALEF</t>
  </si>
  <si>
    <t>Judit VILAESCUSA - Raquel, POMARES</t>
  </si>
  <si>
    <t>Nerea ORTEGA - Anna, COBOS</t>
  </si>
  <si>
    <t>Darja, CABRERA - Lydia, LOPEZ</t>
  </si>
  <si>
    <t>Paola, RUIZ - Estefania, RUIZ</t>
  </si>
  <si>
    <t>Alex, JIMENEZ - Judit, NINOT</t>
  </si>
  <si>
    <t>Paola, BARQUILLA - Patricia, JURADO</t>
  </si>
  <si>
    <t>Lorena, CASES - Kiara, AGRAMUNT</t>
  </si>
  <si>
    <t>Judit, ESTRADA - Saray, SUECA</t>
  </si>
  <si>
    <t>GEMM A- ARIADNA</t>
  </si>
  <si>
    <t>NEREA- ANDREA</t>
  </si>
  <si>
    <t>SANS, Pere - SANCHEZ, Eva</t>
  </si>
  <si>
    <t>DIDAC- MIREIA</t>
  </si>
  <si>
    <t>ALBERTO - ANAIS</t>
  </si>
  <si>
    <t>Uldecona</t>
  </si>
  <si>
    <t>SANTA BARBARA</t>
  </si>
  <si>
    <t>COSTA-BRAVA</t>
  </si>
  <si>
    <t>COSTA BRAVA</t>
  </si>
  <si>
    <t>COSTA-BRAVA BLANES</t>
  </si>
  <si>
    <t>ESCOSURA, Lara - FLORES, Kelly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</si>
</sst>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0.0000000"/>
  </numFmts>
  <fonts count="8">
    <font>
      <sz val="10"/>
      <name val="Arial"/>
      <family val="0"/>
    </font>
    <font>
      <sz val="8"/>
      <name val="Arial"/>
      <family val="2"/>
    </font>
    <font>
      <sz val="14"/>
      <name val="AvantGarde Md BT"/>
      <family val="2"/>
    </font>
    <font>
      <b/>
      <sz val="10"/>
      <name val="AvantGarde Md BT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3" borderId="2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1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28575</xdr:rowOff>
    </xdr:from>
    <xdr:to>
      <xdr:col>8</xdr:col>
      <xdr:colOff>723900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8575"/>
          <a:ext cx="1028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4.57421875" style="0" customWidth="1"/>
  </cols>
  <sheetData>
    <row r="1" ht="13.5" thickBot="1">
      <c r="L1" s="1"/>
    </row>
    <row r="2" spans="1:12" ht="18.75" thickBot="1">
      <c r="A2" s="57" t="s">
        <v>146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1"/>
    </row>
    <row r="3" spans="9:12" ht="13.5" thickBot="1">
      <c r="I3" s="2"/>
      <c r="L3" s="1"/>
    </row>
    <row r="4" spans="1:12" ht="13.5" thickBot="1">
      <c r="A4" s="60" t="s">
        <v>61</v>
      </c>
      <c r="B4" s="61"/>
      <c r="C4" s="61"/>
      <c r="D4" s="61"/>
      <c r="E4" s="61"/>
      <c r="F4" s="61"/>
      <c r="G4" s="61"/>
      <c r="H4" s="61"/>
      <c r="I4" s="61"/>
      <c r="J4" s="61"/>
      <c r="K4" s="62"/>
      <c r="L4" s="1"/>
    </row>
    <row r="5" ht="13.5" thickBot="1">
      <c r="L5" s="1"/>
    </row>
    <row r="6" spans="1:12" ht="13.5" thickBot="1">
      <c r="A6" s="46" t="s">
        <v>19</v>
      </c>
      <c r="B6" s="47"/>
      <c r="C6" s="48"/>
      <c r="L6" s="1"/>
    </row>
    <row r="7" spans="1:12" ht="12.75">
      <c r="A7" s="3"/>
      <c r="B7" s="3"/>
      <c r="C7" s="3"/>
      <c r="L7" s="1"/>
    </row>
    <row r="8" spans="1:12" ht="12.75">
      <c r="A8" s="4" t="s">
        <v>0</v>
      </c>
      <c r="B8" s="4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7</v>
      </c>
    </row>
    <row r="9" spans="1:12" ht="12.75">
      <c r="A9" s="5" t="s">
        <v>62</v>
      </c>
      <c r="B9" s="5" t="s">
        <v>10</v>
      </c>
      <c r="C9" s="5">
        <v>1.2</v>
      </c>
      <c r="D9" s="5">
        <v>1.6</v>
      </c>
      <c r="E9" s="5">
        <v>1.6</v>
      </c>
      <c r="F9" s="5">
        <v>1.5</v>
      </c>
      <c r="G9" s="5">
        <v>1.5</v>
      </c>
      <c r="H9" s="5">
        <f>SUM(C9:G9)-MAX(C9:G9)-MIN(C9:G9)</f>
        <v>4.6000000000000005</v>
      </c>
      <c r="I9" s="42">
        <f>H9+H10</f>
        <v>8.8</v>
      </c>
      <c r="J9" s="42">
        <f>I9/3</f>
        <v>2.9333333333333336</v>
      </c>
      <c r="K9" s="40">
        <v>1.8</v>
      </c>
      <c r="L9" s="42">
        <f>J9-K9</f>
        <v>1.1333333333333335</v>
      </c>
    </row>
    <row r="10" spans="1:12" ht="12.75">
      <c r="A10" s="6" t="s">
        <v>18</v>
      </c>
      <c r="B10" s="5" t="s">
        <v>12</v>
      </c>
      <c r="C10" s="5">
        <v>1.3</v>
      </c>
      <c r="D10" s="5">
        <v>1.6</v>
      </c>
      <c r="E10" s="5">
        <v>1.4</v>
      </c>
      <c r="F10" s="5">
        <v>1.3</v>
      </c>
      <c r="G10" s="5">
        <v>1.5</v>
      </c>
      <c r="H10" s="5">
        <f>SUM(C10:G10)-MAX(C10:G10)-MIN(C10:G10)</f>
        <v>4.2</v>
      </c>
      <c r="I10" s="43"/>
      <c r="J10" s="43"/>
      <c r="K10" s="41"/>
      <c r="L10" s="43"/>
    </row>
    <row r="11" spans="1:12" ht="12.75">
      <c r="A11" s="5" t="s">
        <v>63</v>
      </c>
      <c r="B11" s="5" t="s">
        <v>10</v>
      </c>
      <c r="C11" s="5">
        <v>2.1</v>
      </c>
      <c r="D11" s="5">
        <v>1.9</v>
      </c>
      <c r="E11" s="5">
        <v>1.9</v>
      </c>
      <c r="F11" s="5">
        <v>1.8</v>
      </c>
      <c r="G11" s="5">
        <v>2.4</v>
      </c>
      <c r="H11" s="5">
        <f aca="true" t="shared" si="0" ref="H11:H20">SUM(C11:G11)-MAX(C11:G11)-MIN(C11:G11)</f>
        <v>5.8999999999999995</v>
      </c>
      <c r="I11" s="42">
        <f>H11+H12</f>
        <v>11.399999999999999</v>
      </c>
      <c r="J11" s="42">
        <f>I11/3</f>
        <v>3.7999999999999994</v>
      </c>
      <c r="K11" s="40">
        <v>1.6</v>
      </c>
      <c r="L11" s="42">
        <f>J11-K11</f>
        <v>2.1999999999999993</v>
      </c>
    </row>
    <row r="12" spans="1:12" ht="12.75">
      <c r="A12" s="6" t="s">
        <v>64</v>
      </c>
      <c r="B12" s="5" t="s">
        <v>12</v>
      </c>
      <c r="C12" s="5">
        <v>1.9</v>
      </c>
      <c r="D12" s="5">
        <v>1.8</v>
      </c>
      <c r="E12" s="5">
        <v>1.8</v>
      </c>
      <c r="F12" s="5">
        <v>1.7</v>
      </c>
      <c r="G12" s="5">
        <v>2.3</v>
      </c>
      <c r="H12" s="5">
        <f t="shared" si="0"/>
        <v>5.5</v>
      </c>
      <c r="I12" s="43"/>
      <c r="J12" s="43"/>
      <c r="K12" s="41"/>
      <c r="L12" s="43"/>
    </row>
    <row r="13" spans="1:12" ht="12.75">
      <c r="A13" s="5" t="s">
        <v>50</v>
      </c>
      <c r="B13" s="5" t="s">
        <v>10</v>
      </c>
      <c r="C13" s="5">
        <v>2.9</v>
      </c>
      <c r="D13" s="5">
        <v>2.4</v>
      </c>
      <c r="E13" s="5">
        <v>2</v>
      </c>
      <c r="F13" s="5">
        <v>2.9</v>
      </c>
      <c r="G13" s="5">
        <v>2.1</v>
      </c>
      <c r="H13" s="5">
        <f t="shared" si="0"/>
        <v>7.399999999999999</v>
      </c>
      <c r="I13" s="42">
        <f>H13+H14</f>
        <v>14.499999999999996</v>
      </c>
      <c r="J13" s="42">
        <f>I13/3</f>
        <v>4.833333333333332</v>
      </c>
      <c r="K13" s="40">
        <v>0.2</v>
      </c>
      <c r="L13" s="42">
        <f>J13-K13</f>
        <v>4.633333333333332</v>
      </c>
    </row>
    <row r="14" spans="1:12" ht="12.75">
      <c r="A14" s="6" t="s">
        <v>11</v>
      </c>
      <c r="B14" s="5" t="s">
        <v>12</v>
      </c>
      <c r="C14" s="5">
        <v>2.8</v>
      </c>
      <c r="D14" s="5">
        <v>2.3</v>
      </c>
      <c r="E14" s="5">
        <v>2</v>
      </c>
      <c r="F14" s="5">
        <v>2.8</v>
      </c>
      <c r="G14" s="5">
        <v>2</v>
      </c>
      <c r="H14" s="5">
        <f t="shared" si="0"/>
        <v>7.099999999999998</v>
      </c>
      <c r="I14" s="43"/>
      <c r="J14" s="43"/>
      <c r="K14" s="41"/>
      <c r="L14" s="43"/>
    </row>
    <row r="15" spans="1:12" ht="12.75">
      <c r="A15" s="5" t="s">
        <v>65</v>
      </c>
      <c r="B15" s="5" t="s">
        <v>10</v>
      </c>
      <c r="C15" s="5">
        <v>2.7</v>
      </c>
      <c r="D15" s="5">
        <v>2.6</v>
      </c>
      <c r="E15" s="5">
        <v>2.8</v>
      </c>
      <c r="F15" s="5">
        <v>3.1</v>
      </c>
      <c r="G15" s="5">
        <v>3.4</v>
      </c>
      <c r="H15" s="5">
        <f t="shared" si="0"/>
        <v>8.600000000000001</v>
      </c>
      <c r="I15" s="42">
        <f>H15+H16</f>
        <v>16.900000000000002</v>
      </c>
      <c r="J15" s="42">
        <f>I15/3</f>
        <v>5.633333333333334</v>
      </c>
      <c r="K15" s="40">
        <v>1.4</v>
      </c>
      <c r="L15" s="42">
        <f>J15-K15</f>
        <v>4.233333333333334</v>
      </c>
    </row>
    <row r="16" spans="1:12" ht="12.75">
      <c r="A16" s="6" t="s">
        <v>16</v>
      </c>
      <c r="B16" s="5" t="s">
        <v>12</v>
      </c>
      <c r="C16" s="5">
        <v>2.6</v>
      </c>
      <c r="D16" s="5">
        <v>2.5</v>
      </c>
      <c r="E16" s="5">
        <v>2.7</v>
      </c>
      <c r="F16" s="5">
        <v>3</v>
      </c>
      <c r="G16" s="5">
        <v>3.3</v>
      </c>
      <c r="H16" s="5">
        <f t="shared" si="0"/>
        <v>8.3</v>
      </c>
      <c r="I16" s="43"/>
      <c r="J16" s="43"/>
      <c r="K16" s="41"/>
      <c r="L16" s="43"/>
    </row>
    <row r="17" spans="1:12" ht="12.75">
      <c r="A17" s="5" t="s">
        <v>47</v>
      </c>
      <c r="B17" s="5" t="s">
        <v>10</v>
      </c>
      <c r="C17" s="5">
        <v>3.1</v>
      </c>
      <c r="D17" s="5">
        <v>2.5</v>
      </c>
      <c r="E17" s="5">
        <v>2.4</v>
      </c>
      <c r="F17" s="5">
        <v>3</v>
      </c>
      <c r="G17" s="5">
        <v>3.4</v>
      </c>
      <c r="H17" s="5">
        <f t="shared" si="0"/>
        <v>8.6</v>
      </c>
      <c r="I17" s="42">
        <f>H17+H18</f>
        <v>17</v>
      </c>
      <c r="J17" s="42">
        <f>I17/3</f>
        <v>5.666666666666667</v>
      </c>
      <c r="K17" s="40">
        <v>0.8</v>
      </c>
      <c r="L17" s="42">
        <f>J17-K17</f>
        <v>4.866666666666667</v>
      </c>
    </row>
    <row r="18" spans="1:12" ht="12.75">
      <c r="A18" s="6" t="s">
        <v>14</v>
      </c>
      <c r="B18" s="5" t="s">
        <v>12</v>
      </c>
      <c r="C18" s="5">
        <v>3.1</v>
      </c>
      <c r="D18" s="5">
        <v>2.4</v>
      </c>
      <c r="E18" s="5">
        <v>2.4</v>
      </c>
      <c r="F18" s="5">
        <v>2.9</v>
      </c>
      <c r="G18" s="5">
        <v>3.4</v>
      </c>
      <c r="H18" s="5">
        <f t="shared" si="0"/>
        <v>8.4</v>
      </c>
      <c r="I18" s="43"/>
      <c r="J18" s="43"/>
      <c r="K18" s="41"/>
      <c r="L18" s="43"/>
    </row>
    <row r="19" spans="1:12" ht="12.75">
      <c r="A19" s="5" t="s">
        <v>52</v>
      </c>
      <c r="B19" s="5" t="s">
        <v>10</v>
      </c>
      <c r="C19" s="5">
        <v>3.6</v>
      </c>
      <c r="D19" s="5">
        <v>3.5</v>
      </c>
      <c r="E19" s="5">
        <v>3.3</v>
      </c>
      <c r="F19" s="5">
        <v>3.6</v>
      </c>
      <c r="G19" s="5">
        <v>3.6</v>
      </c>
      <c r="H19" s="5">
        <f t="shared" si="0"/>
        <v>10.7</v>
      </c>
      <c r="I19" s="42">
        <f>H19+H20</f>
        <v>21.1</v>
      </c>
      <c r="J19" s="42">
        <f>I19/3</f>
        <v>7.033333333333334</v>
      </c>
      <c r="K19" s="40">
        <v>0</v>
      </c>
      <c r="L19" s="42">
        <f>J19-K19</f>
        <v>7.033333333333334</v>
      </c>
    </row>
    <row r="20" spans="1:12" ht="12.75">
      <c r="A20" s="6" t="s">
        <v>11</v>
      </c>
      <c r="B20" s="5" t="s">
        <v>12</v>
      </c>
      <c r="C20" s="5">
        <v>3.5</v>
      </c>
      <c r="D20" s="5">
        <v>3.4</v>
      </c>
      <c r="E20" s="5">
        <v>3.1</v>
      </c>
      <c r="F20" s="5">
        <v>3.6</v>
      </c>
      <c r="G20" s="5">
        <v>3.5</v>
      </c>
      <c r="H20" s="5">
        <f t="shared" si="0"/>
        <v>10.400000000000002</v>
      </c>
      <c r="I20" s="43"/>
      <c r="J20" s="43"/>
      <c r="K20" s="41"/>
      <c r="L20" s="43"/>
    </row>
    <row r="21" spans="1:12" ht="13.5" thickBot="1">
      <c r="A21" s="7"/>
      <c r="B21" s="8"/>
      <c r="C21" s="8"/>
      <c r="D21" s="8"/>
      <c r="E21" s="8"/>
      <c r="F21" s="8"/>
      <c r="G21" s="8"/>
      <c r="L21" s="1"/>
    </row>
    <row r="22" spans="1:12" ht="13.5" thickBot="1">
      <c r="A22" s="46" t="s">
        <v>22</v>
      </c>
      <c r="B22" s="47"/>
      <c r="C22" s="48"/>
      <c r="L22" s="1"/>
    </row>
    <row r="23" spans="1:12" ht="12.75">
      <c r="A23" s="9"/>
      <c r="B23" s="9"/>
      <c r="C23" s="9"/>
      <c r="L23" s="1"/>
    </row>
    <row r="24" spans="1:12" ht="12.75">
      <c r="A24" s="4" t="s">
        <v>0</v>
      </c>
      <c r="B24" s="4"/>
      <c r="C24" s="4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7</v>
      </c>
    </row>
    <row r="25" spans="1:12" ht="12.75">
      <c r="A25" s="5" t="s">
        <v>66</v>
      </c>
      <c r="B25" s="5" t="s">
        <v>10</v>
      </c>
      <c r="C25" s="5">
        <v>2.4</v>
      </c>
      <c r="D25" s="5">
        <v>2.5</v>
      </c>
      <c r="E25" s="5">
        <v>2.8</v>
      </c>
      <c r="F25" s="5">
        <v>2.3</v>
      </c>
      <c r="G25" s="5"/>
      <c r="H25" s="5">
        <f>SUM(C25:G25)-MAX(C25:G25)-MIN(C25:G25)</f>
        <v>4.9</v>
      </c>
      <c r="I25" s="42">
        <f>H25+H26</f>
        <v>9.700000000000001</v>
      </c>
      <c r="J25" s="42">
        <f>I25/2</f>
        <v>4.8500000000000005</v>
      </c>
      <c r="K25" s="40">
        <v>0.4</v>
      </c>
      <c r="L25" s="42">
        <f>J25-K25</f>
        <v>4.45</v>
      </c>
    </row>
    <row r="26" spans="1:12" ht="12.75">
      <c r="A26" s="6" t="s">
        <v>18</v>
      </c>
      <c r="B26" s="5" t="s">
        <v>12</v>
      </c>
      <c r="C26" s="5">
        <v>2.3</v>
      </c>
      <c r="D26" s="5">
        <v>2.5</v>
      </c>
      <c r="E26" s="5">
        <v>2.8</v>
      </c>
      <c r="F26" s="5">
        <v>2.2</v>
      </c>
      <c r="G26" s="5"/>
      <c r="H26" s="5">
        <f>SUM(C26:G26)-MAX(C26:G26)-MIN(C26:G26)</f>
        <v>4.800000000000001</v>
      </c>
      <c r="I26" s="43"/>
      <c r="J26" s="43"/>
      <c r="K26" s="41"/>
      <c r="L26" s="43"/>
    </row>
    <row r="27" spans="1:12" ht="12.75">
      <c r="A27" s="5" t="s">
        <v>67</v>
      </c>
      <c r="B27" s="5" t="s">
        <v>10</v>
      </c>
      <c r="C27" s="5">
        <v>2.9</v>
      </c>
      <c r="D27" s="5">
        <v>3</v>
      </c>
      <c r="E27" s="5">
        <v>3.1</v>
      </c>
      <c r="F27" s="5">
        <v>2.7</v>
      </c>
      <c r="G27" s="5"/>
      <c r="H27" s="5">
        <f aca="true" t="shared" si="1" ref="H27:H36">SUM(C27:G27)-MAX(C27:G27)-MIN(C27:G27)</f>
        <v>5.8999999999999995</v>
      </c>
      <c r="I27" s="42">
        <f>H27+H28</f>
        <v>11.8</v>
      </c>
      <c r="J27" s="42">
        <f>I27/2</f>
        <v>5.9</v>
      </c>
      <c r="K27" s="40">
        <v>1.2</v>
      </c>
      <c r="L27" s="42">
        <f>J27-K27</f>
        <v>4.7</v>
      </c>
    </row>
    <row r="28" spans="1:12" ht="12.75">
      <c r="A28" s="6" t="s">
        <v>68</v>
      </c>
      <c r="B28" s="5" t="s">
        <v>12</v>
      </c>
      <c r="C28" s="5">
        <v>2.9</v>
      </c>
      <c r="D28" s="5">
        <v>3</v>
      </c>
      <c r="E28" s="5">
        <v>3</v>
      </c>
      <c r="F28" s="5">
        <v>2.6</v>
      </c>
      <c r="G28" s="5"/>
      <c r="H28" s="5">
        <f t="shared" si="1"/>
        <v>5.9</v>
      </c>
      <c r="I28" s="43"/>
      <c r="J28" s="43"/>
      <c r="K28" s="41"/>
      <c r="L28" s="43"/>
    </row>
    <row r="29" spans="1:12" ht="12.75">
      <c r="A29" s="5" t="s">
        <v>69</v>
      </c>
      <c r="B29" s="5" t="s">
        <v>10</v>
      </c>
      <c r="C29" s="5">
        <v>3.2</v>
      </c>
      <c r="D29" s="5">
        <v>3.2</v>
      </c>
      <c r="E29" s="5">
        <v>3.3</v>
      </c>
      <c r="F29" s="5">
        <v>2.8</v>
      </c>
      <c r="G29" s="5"/>
      <c r="H29" s="5">
        <f t="shared" si="1"/>
        <v>6.3999999999999995</v>
      </c>
      <c r="I29" s="42">
        <f>H29+H30</f>
        <v>12.700000000000001</v>
      </c>
      <c r="J29" s="42">
        <f>I29/2</f>
        <v>6.3500000000000005</v>
      </c>
      <c r="K29" s="40">
        <v>0.6</v>
      </c>
      <c r="L29" s="42">
        <f>J29-K29</f>
        <v>5.750000000000001</v>
      </c>
    </row>
    <row r="30" spans="1:12" ht="12.75">
      <c r="A30" s="6" t="s">
        <v>13</v>
      </c>
      <c r="B30" s="5" t="s">
        <v>12</v>
      </c>
      <c r="C30" s="5">
        <v>3.2</v>
      </c>
      <c r="D30" s="5">
        <v>3.1</v>
      </c>
      <c r="E30" s="5">
        <v>3.3</v>
      </c>
      <c r="F30" s="5">
        <v>2.8</v>
      </c>
      <c r="G30" s="5"/>
      <c r="H30" s="5">
        <f t="shared" si="1"/>
        <v>6.300000000000002</v>
      </c>
      <c r="I30" s="43"/>
      <c r="J30" s="43"/>
      <c r="K30" s="41"/>
      <c r="L30" s="43"/>
    </row>
    <row r="31" spans="1:12" ht="12.75">
      <c r="A31" s="5" t="s">
        <v>70</v>
      </c>
      <c r="B31" s="5" t="s">
        <v>10</v>
      </c>
      <c r="C31" s="5">
        <v>4</v>
      </c>
      <c r="D31" s="5">
        <v>3.8</v>
      </c>
      <c r="E31" s="5">
        <v>4</v>
      </c>
      <c r="F31" s="5">
        <v>3.6</v>
      </c>
      <c r="G31" s="5"/>
      <c r="H31" s="5">
        <f t="shared" si="1"/>
        <v>7.800000000000001</v>
      </c>
      <c r="I31" s="42">
        <f>H31+H32</f>
        <v>15.5</v>
      </c>
      <c r="J31" s="42">
        <f>I31/2</f>
        <v>7.75</v>
      </c>
      <c r="K31" s="40">
        <v>0.8</v>
      </c>
      <c r="L31" s="42">
        <f>J31-K31</f>
        <v>6.95</v>
      </c>
    </row>
    <row r="32" spans="1:12" ht="12.75">
      <c r="A32" s="6" t="s">
        <v>13</v>
      </c>
      <c r="B32" s="5" t="s">
        <v>12</v>
      </c>
      <c r="C32" s="5">
        <v>4</v>
      </c>
      <c r="D32" s="5">
        <v>3.8</v>
      </c>
      <c r="E32" s="5">
        <v>3.9</v>
      </c>
      <c r="F32" s="5">
        <v>3.5</v>
      </c>
      <c r="G32" s="5"/>
      <c r="H32" s="5">
        <f t="shared" si="1"/>
        <v>7.699999999999999</v>
      </c>
      <c r="I32" s="43"/>
      <c r="J32" s="43"/>
      <c r="K32" s="41"/>
      <c r="L32" s="43"/>
    </row>
    <row r="33" spans="1:12" ht="12.75">
      <c r="A33" s="5" t="s">
        <v>71</v>
      </c>
      <c r="B33" s="5" t="s">
        <v>10</v>
      </c>
      <c r="C33" s="5">
        <v>4.2</v>
      </c>
      <c r="D33" s="5">
        <v>4.1</v>
      </c>
      <c r="E33" s="5">
        <v>4</v>
      </c>
      <c r="F33" s="5">
        <v>4.4</v>
      </c>
      <c r="G33" s="5"/>
      <c r="H33" s="5">
        <f t="shared" si="1"/>
        <v>8.300000000000002</v>
      </c>
      <c r="I33" s="42">
        <f>H33+H34</f>
        <v>16.400000000000002</v>
      </c>
      <c r="J33" s="42">
        <f>I33/2</f>
        <v>8.200000000000001</v>
      </c>
      <c r="K33" s="40">
        <v>0.8</v>
      </c>
      <c r="L33" s="42">
        <f>J33-K33</f>
        <v>7.400000000000001</v>
      </c>
    </row>
    <row r="34" spans="1:12" ht="12.75">
      <c r="A34" s="6" t="s">
        <v>72</v>
      </c>
      <c r="B34" s="5" t="s">
        <v>12</v>
      </c>
      <c r="C34" s="5">
        <v>4.1</v>
      </c>
      <c r="D34" s="5">
        <v>4</v>
      </c>
      <c r="E34" s="5">
        <v>4</v>
      </c>
      <c r="F34" s="5">
        <v>4.4</v>
      </c>
      <c r="G34" s="5"/>
      <c r="H34" s="5">
        <f t="shared" si="1"/>
        <v>8.1</v>
      </c>
      <c r="I34" s="43"/>
      <c r="J34" s="43"/>
      <c r="K34" s="41"/>
      <c r="L34" s="43"/>
    </row>
    <row r="35" spans="1:12" ht="12.75">
      <c r="A35" s="5" t="s">
        <v>73</v>
      </c>
      <c r="B35" s="5" t="s">
        <v>10</v>
      </c>
      <c r="C35" s="5">
        <v>0</v>
      </c>
      <c r="D35" s="5">
        <v>0</v>
      </c>
      <c r="E35" s="5">
        <v>0</v>
      </c>
      <c r="F35" s="5">
        <v>0</v>
      </c>
      <c r="G35" s="5"/>
      <c r="H35" s="5">
        <f t="shared" si="1"/>
        <v>0</v>
      </c>
      <c r="I35" s="42">
        <f>H35+H36</f>
        <v>0</v>
      </c>
      <c r="J35" s="42">
        <f>I35/2</f>
        <v>0</v>
      </c>
      <c r="K35" s="40">
        <v>0</v>
      </c>
      <c r="L35" s="42">
        <f>J35-K35</f>
        <v>0</v>
      </c>
    </row>
    <row r="36" spans="1:12" ht="12.75">
      <c r="A36" s="6" t="s">
        <v>13</v>
      </c>
      <c r="B36" s="5" t="s">
        <v>12</v>
      </c>
      <c r="C36" s="5">
        <v>0</v>
      </c>
      <c r="D36" s="5">
        <v>0</v>
      </c>
      <c r="E36" s="5">
        <v>0</v>
      </c>
      <c r="F36" s="5">
        <v>0</v>
      </c>
      <c r="G36" s="5"/>
      <c r="H36" s="5">
        <f t="shared" si="1"/>
        <v>0</v>
      </c>
      <c r="I36" s="43"/>
      <c r="J36" s="43"/>
      <c r="K36" s="41"/>
      <c r="L36" s="43"/>
    </row>
    <row r="37" ht="13.5" thickBot="1"/>
    <row r="38" spans="1:12" ht="13.5" thickBot="1">
      <c r="A38" s="46" t="s">
        <v>24</v>
      </c>
      <c r="B38" s="47"/>
      <c r="C38" s="48"/>
      <c r="L38" s="1"/>
    </row>
    <row r="39" spans="1:12" ht="12.75">
      <c r="A39" s="9"/>
      <c r="B39" s="9"/>
      <c r="C39" s="9"/>
      <c r="L39" s="1"/>
    </row>
    <row r="40" spans="1:12" ht="12.75">
      <c r="A40" s="4" t="s">
        <v>0</v>
      </c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4" t="s">
        <v>7</v>
      </c>
      <c r="J40" s="4" t="s">
        <v>8</v>
      </c>
      <c r="K40" s="4" t="s">
        <v>9</v>
      </c>
      <c r="L40" s="4" t="s">
        <v>7</v>
      </c>
    </row>
    <row r="41" spans="1:12" ht="12.75">
      <c r="A41" s="5" t="s">
        <v>74</v>
      </c>
      <c r="B41" s="5" t="s">
        <v>10</v>
      </c>
      <c r="C41" s="5">
        <v>3</v>
      </c>
      <c r="D41" s="5">
        <v>3.4</v>
      </c>
      <c r="E41" s="5">
        <v>3.5</v>
      </c>
      <c r="F41" s="5">
        <v>3.4</v>
      </c>
      <c r="G41" s="5">
        <v>3</v>
      </c>
      <c r="H41" s="5">
        <f>SUM(C41:G41)-MAX(C41:G41)-MIN(C41:G41)</f>
        <v>9.8</v>
      </c>
      <c r="I41" s="42">
        <f>H41+H42</f>
        <v>19.4</v>
      </c>
      <c r="J41" s="42">
        <f>I41/3</f>
        <v>6.466666666666666</v>
      </c>
      <c r="K41" s="40">
        <v>2</v>
      </c>
      <c r="L41" s="42">
        <f>J41-K41</f>
        <v>4.466666666666666</v>
      </c>
    </row>
    <row r="42" spans="1:12" ht="12.75">
      <c r="A42" s="6" t="s">
        <v>75</v>
      </c>
      <c r="B42" s="5" t="s">
        <v>12</v>
      </c>
      <c r="C42" s="5">
        <v>2.9</v>
      </c>
      <c r="D42" s="5">
        <v>3.4</v>
      </c>
      <c r="E42" s="5">
        <v>3.3</v>
      </c>
      <c r="F42" s="5">
        <v>3.3</v>
      </c>
      <c r="G42" s="5">
        <v>3</v>
      </c>
      <c r="H42" s="5">
        <f>SUM(C42:G42)-MAX(C42:G42)-MIN(C42:G42)</f>
        <v>9.599999999999998</v>
      </c>
      <c r="I42" s="43"/>
      <c r="J42" s="43"/>
      <c r="K42" s="41"/>
      <c r="L42" s="43"/>
    </row>
    <row r="43" spans="1:12" ht="12.75">
      <c r="A43" s="5" t="s">
        <v>76</v>
      </c>
      <c r="B43" s="5" t="s">
        <v>10</v>
      </c>
      <c r="C43" s="5">
        <v>2.8</v>
      </c>
      <c r="D43" s="5">
        <v>3.1</v>
      </c>
      <c r="E43" s="5">
        <v>2.5</v>
      </c>
      <c r="F43" s="5">
        <v>3</v>
      </c>
      <c r="G43" s="5">
        <v>2.8</v>
      </c>
      <c r="H43" s="5">
        <f aca="true" t="shared" si="2" ref="H43:H56">SUM(C43:G43)-MAX(C43:G43)-MIN(C43:G43)</f>
        <v>8.6</v>
      </c>
      <c r="I43" s="42">
        <f>H43+H44</f>
        <v>17</v>
      </c>
      <c r="J43" s="42">
        <f>I43/3</f>
        <v>5.666666666666667</v>
      </c>
      <c r="K43" s="40">
        <v>0.2</v>
      </c>
      <c r="L43" s="42">
        <f>J43-K43</f>
        <v>5.466666666666667</v>
      </c>
    </row>
    <row r="44" spans="1:12" ht="12.75">
      <c r="A44" s="6" t="s">
        <v>18</v>
      </c>
      <c r="B44" s="5" t="s">
        <v>12</v>
      </c>
      <c r="C44" s="5">
        <v>2.8</v>
      </c>
      <c r="D44" s="5">
        <v>3</v>
      </c>
      <c r="E44" s="5">
        <v>2.5</v>
      </c>
      <c r="F44" s="5">
        <v>2.9</v>
      </c>
      <c r="G44" s="5">
        <v>2.7</v>
      </c>
      <c r="H44" s="5">
        <f t="shared" si="2"/>
        <v>8.400000000000002</v>
      </c>
      <c r="I44" s="43"/>
      <c r="J44" s="43"/>
      <c r="K44" s="41"/>
      <c r="L44" s="43"/>
    </row>
    <row r="45" spans="1:12" ht="12.75">
      <c r="A45" s="5" t="s">
        <v>77</v>
      </c>
      <c r="B45" s="5" t="s">
        <v>10</v>
      </c>
      <c r="C45" s="5">
        <v>4.8</v>
      </c>
      <c r="D45" s="5">
        <v>4.7</v>
      </c>
      <c r="E45" s="5">
        <v>4.7</v>
      </c>
      <c r="F45" s="5">
        <v>4</v>
      </c>
      <c r="G45" s="5">
        <v>4</v>
      </c>
      <c r="H45" s="5">
        <f t="shared" si="2"/>
        <v>13.399999999999999</v>
      </c>
      <c r="I45" s="42">
        <f>H45+H46</f>
        <v>26.8</v>
      </c>
      <c r="J45" s="42">
        <f>I45/3</f>
        <v>8.933333333333334</v>
      </c>
      <c r="K45" s="40">
        <v>1.2</v>
      </c>
      <c r="L45" s="42">
        <f>J45-K45</f>
        <v>7.733333333333333</v>
      </c>
    </row>
    <row r="46" spans="1:12" ht="12.75">
      <c r="A46" s="6" t="s">
        <v>78</v>
      </c>
      <c r="B46" s="5" t="s">
        <v>12</v>
      </c>
      <c r="C46" s="5">
        <v>4.7</v>
      </c>
      <c r="D46" s="5">
        <v>4.8</v>
      </c>
      <c r="E46" s="5">
        <v>4.6</v>
      </c>
      <c r="F46" s="5">
        <v>4</v>
      </c>
      <c r="G46" s="5">
        <v>4.1</v>
      </c>
      <c r="H46" s="5">
        <f t="shared" si="2"/>
        <v>13.400000000000002</v>
      </c>
      <c r="I46" s="43"/>
      <c r="J46" s="43"/>
      <c r="K46" s="41"/>
      <c r="L46" s="43"/>
    </row>
    <row r="47" spans="1:12" ht="12.75">
      <c r="A47" s="5" t="s">
        <v>79</v>
      </c>
      <c r="B47" s="5" t="s">
        <v>10</v>
      </c>
      <c r="C47" s="5">
        <v>5.1</v>
      </c>
      <c r="D47" s="5">
        <v>5.3</v>
      </c>
      <c r="E47" s="5">
        <v>5.2</v>
      </c>
      <c r="F47" s="5">
        <v>4.7</v>
      </c>
      <c r="G47" s="5">
        <v>4.4</v>
      </c>
      <c r="H47" s="5">
        <f t="shared" si="2"/>
        <v>14.999999999999995</v>
      </c>
      <c r="I47" s="42">
        <f>H47+H48</f>
        <v>29.699999999999992</v>
      </c>
      <c r="J47" s="42">
        <f>I47/3</f>
        <v>9.899999999999997</v>
      </c>
      <c r="K47" s="40">
        <v>0.2</v>
      </c>
      <c r="L47" s="42">
        <f>J47-K47</f>
        <v>9.699999999999998</v>
      </c>
    </row>
    <row r="48" spans="1:12" ht="12.75">
      <c r="A48" s="6" t="s">
        <v>15</v>
      </c>
      <c r="B48" s="5" t="s">
        <v>12</v>
      </c>
      <c r="C48" s="5">
        <v>5</v>
      </c>
      <c r="D48" s="5">
        <v>5.3</v>
      </c>
      <c r="E48" s="5">
        <v>5.1</v>
      </c>
      <c r="F48" s="5">
        <v>4.6</v>
      </c>
      <c r="G48" s="5">
        <v>4.4</v>
      </c>
      <c r="H48" s="5">
        <f t="shared" si="2"/>
        <v>14.699999999999998</v>
      </c>
      <c r="I48" s="43"/>
      <c r="J48" s="43"/>
      <c r="K48" s="41"/>
      <c r="L48" s="43"/>
    </row>
    <row r="49" spans="1:12" ht="12.75">
      <c r="A49" s="5" t="s">
        <v>80</v>
      </c>
      <c r="B49" s="5" t="s">
        <v>10</v>
      </c>
      <c r="C49" s="5">
        <v>5.6</v>
      </c>
      <c r="D49" s="5">
        <v>5.5</v>
      </c>
      <c r="E49" s="5">
        <v>5.5</v>
      </c>
      <c r="F49" s="5">
        <v>5</v>
      </c>
      <c r="G49" s="5">
        <v>4.9</v>
      </c>
      <c r="H49" s="5">
        <f t="shared" si="2"/>
        <v>15.999999999999998</v>
      </c>
      <c r="I49" s="42">
        <f>H49+H50</f>
        <v>31.999999999999996</v>
      </c>
      <c r="J49" s="42">
        <f>I49/3</f>
        <v>10.666666666666666</v>
      </c>
      <c r="K49" s="40">
        <v>1.2</v>
      </c>
      <c r="L49" s="42">
        <f>J49-K49</f>
        <v>9.466666666666667</v>
      </c>
    </row>
    <row r="50" spans="1:12" ht="12.75">
      <c r="A50" s="6" t="s">
        <v>81</v>
      </c>
      <c r="B50" s="5" t="s">
        <v>12</v>
      </c>
      <c r="C50" s="5">
        <v>5.6</v>
      </c>
      <c r="D50" s="5">
        <v>5.5</v>
      </c>
      <c r="E50" s="5">
        <v>5.5</v>
      </c>
      <c r="F50" s="5">
        <v>4.9</v>
      </c>
      <c r="G50" s="5">
        <v>5</v>
      </c>
      <c r="H50" s="5">
        <f t="shared" si="2"/>
        <v>15.999999999999998</v>
      </c>
      <c r="I50" s="43"/>
      <c r="J50" s="43"/>
      <c r="K50" s="41"/>
      <c r="L50" s="43"/>
    </row>
    <row r="51" spans="1:12" ht="12.75">
      <c r="A51" s="5" t="s">
        <v>82</v>
      </c>
      <c r="B51" s="5" t="s">
        <v>10</v>
      </c>
      <c r="C51" s="5">
        <v>4.4</v>
      </c>
      <c r="D51" s="5">
        <v>4.7</v>
      </c>
      <c r="E51" s="5">
        <v>4.8</v>
      </c>
      <c r="F51" s="5">
        <v>5</v>
      </c>
      <c r="G51" s="5">
        <v>4.3</v>
      </c>
      <c r="H51" s="5">
        <f t="shared" si="2"/>
        <v>13.900000000000002</v>
      </c>
      <c r="I51" s="42">
        <f>H51+H52</f>
        <v>27.700000000000003</v>
      </c>
      <c r="J51" s="42">
        <f>I51/3</f>
        <v>9.233333333333334</v>
      </c>
      <c r="K51" s="40">
        <v>1.8</v>
      </c>
      <c r="L51" s="42">
        <f>J51-K51</f>
        <v>7.4333333333333345</v>
      </c>
    </row>
    <row r="52" spans="1:12" ht="12.75">
      <c r="A52" s="6" t="s">
        <v>13</v>
      </c>
      <c r="B52" s="5" t="s">
        <v>12</v>
      </c>
      <c r="C52" s="5">
        <v>4.5</v>
      </c>
      <c r="D52" s="5">
        <v>4.6</v>
      </c>
      <c r="E52" s="5">
        <v>4.7</v>
      </c>
      <c r="F52" s="5">
        <v>5</v>
      </c>
      <c r="G52" s="5">
        <v>4.2</v>
      </c>
      <c r="H52" s="5">
        <f t="shared" si="2"/>
        <v>13.8</v>
      </c>
      <c r="I52" s="43"/>
      <c r="J52" s="43"/>
      <c r="K52" s="41"/>
      <c r="L52" s="43"/>
    </row>
    <row r="53" spans="1:12" ht="12.75">
      <c r="A53" s="5" t="s">
        <v>83</v>
      </c>
      <c r="B53" s="5" t="s">
        <v>10</v>
      </c>
      <c r="C53" s="5">
        <v>5</v>
      </c>
      <c r="D53" s="5">
        <v>5</v>
      </c>
      <c r="E53" s="5">
        <v>5.4</v>
      </c>
      <c r="F53" s="5">
        <v>5.2</v>
      </c>
      <c r="G53" s="5">
        <v>5</v>
      </c>
      <c r="H53" s="5">
        <f t="shared" si="2"/>
        <v>15.200000000000003</v>
      </c>
      <c r="I53" s="42">
        <f>H53+H54</f>
        <v>30.3</v>
      </c>
      <c r="J53" s="42">
        <f>I53/3</f>
        <v>10.1</v>
      </c>
      <c r="K53" s="40">
        <v>1</v>
      </c>
      <c r="L53" s="42">
        <f>J53-K53</f>
        <v>9.1</v>
      </c>
    </row>
    <row r="54" spans="1:12" ht="12.75">
      <c r="A54" s="6" t="s">
        <v>72</v>
      </c>
      <c r="B54" s="5" t="s">
        <v>12</v>
      </c>
      <c r="C54" s="5">
        <v>5</v>
      </c>
      <c r="D54" s="5">
        <v>5</v>
      </c>
      <c r="E54" s="5">
        <v>5.2</v>
      </c>
      <c r="F54" s="5">
        <v>5.1</v>
      </c>
      <c r="G54" s="5">
        <v>5</v>
      </c>
      <c r="H54" s="5">
        <f t="shared" si="2"/>
        <v>15.099999999999998</v>
      </c>
      <c r="I54" s="43"/>
      <c r="J54" s="43"/>
      <c r="K54" s="41"/>
      <c r="L54" s="43"/>
    </row>
    <row r="55" spans="1:12" ht="12.75">
      <c r="A55" s="5" t="s">
        <v>55</v>
      </c>
      <c r="B55" s="5" t="s">
        <v>10</v>
      </c>
      <c r="C55" s="5">
        <v>4.8</v>
      </c>
      <c r="D55" s="5">
        <v>5</v>
      </c>
      <c r="E55" s="5">
        <v>4.6</v>
      </c>
      <c r="F55" s="5">
        <v>4.9</v>
      </c>
      <c r="G55" s="5">
        <v>4.4</v>
      </c>
      <c r="H55" s="5">
        <f t="shared" si="2"/>
        <v>14.300000000000002</v>
      </c>
      <c r="I55" s="42">
        <f>H55+H56</f>
        <v>28.4</v>
      </c>
      <c r="J55" s="42">
        <f>I55/3</f>
        <v>9.466666666666667</v>
      </c>
      <c r="K55" s="40">
        <v>0.4</v>
      </c>
      <c r="L55" s="42">
        <f>J55-K55</f>
        <v>9.066666666666666</v>
      </c>
    </row>
    <row r="56" spans="1:12" ht="12.75">
      <c r="A56" s="6" t="s">
        <v>11</v>
      </c>
      <c r="B56" s="5" t="s">
        <v>12</v>
      </c>
      <c r="C56" s="5">
        <v>4.8</v>
      </c>
      <c r="D56" s="5">
        <v>4.8</v>
      </c>
      <c r="E56" s="5">
        <v>4.5</v>
      </c>
      <c r="F56" s="5">
        <v>4.8</v>
      </c>
      <c r="G56" s="5">
        <v>4.3</v>
      </c>
      <c r="H56" s="5">
        <f t="shared" si="2"/>
        <v>14.099999999999998</v>
      </c>
      <c r="I56" s="43"/>
      <c r="J56" s="43"/>
      <c r="K56" s="41"/>
      <c r="L56" s="43"/>
    </row>
    <row r="57" spans="1:12" ht="12.75">
      <c r="A57" s="5" t="s">
        <v>84</v>
      </c>
      <c r="B57" s="5" t="s">
        <v>10</v>
      </c>
      <c r="C57" s="5">
        <v>5.2</v>
      </c>
      <c r="D57" s="5">
        <v>5.4</v>
      </c>
      <c r="E57" s="5">
        <v>5.6</v>
      </c>
      <c r="F57" s="5">
        <v>5.4</v>
      </c>
      <c r="G57" s="5">
        <v>4.9</v>
      </c>
      <c r="H57" s="5">
        <f>SUM(C57:G57)-MAX(C57:G57)-MIN(C57:G57)</f>
        <v>15.999999999999998</v>
      </c>
      <c r="I57" s="42">
        <f>H57+H58</f>
        <v>31.7</v>
      </c>
      <c r="J57" s="42">
        <f>I57/3</f>
        <v>10.566666666666666</v>
      </c>
      <c r="K57" s="40">
        <v>1.2</v>
      </c>
      <c r="L57" s="42">
        <f>J57-K57</f>
        <v>9.366666666666667</v>
      </c>
    </row>
    <row r="58" spans="1:12" ht="12.75">
      <c r="A58" s="6" t="s">
        <v>72</v>
      </c>
      <c r="B58" s="5" t="s">
        <v>12</v>
      </c>
      <c r="C58" s="5">
        <v>5.1</v>
      </c>
      <c r="D58" s="5">
        <v>5.3</v>
      </c>
      <c r="E58" s="5">
        <v>5.4</v>
      </c>
      <c r="F58" s="5">
        <v>5.3</v>
      </c>
      <c r="G58" s="5">
        <v>4.9</v>
      </c>
      <c r="H58" s="5">
        <f>SUM(C58:G58)-MAX(C58:G58)-MIN(C58:G58)</f>
        <v>15.700000000000001</v>
      </c>
      <c r="I58" s="43"/>
      <c r="J58" s="43"/>
      <c r="K58" s="41"/>
      <c r="L58" s="43"/>
    </row>
    <row r="59" spans="1:12" ht="12.75">
      <c r="A59" s="5" t="s">
        <v>85</v>
      </c>
      <c r="B59" s="5" t="s">
        <v>10</v>
      </c>
      <c r="C59" s="5">
        <v>4.3</v>
      </c>
      <c r="D59" s="5">
        <v>4.4</v>
      </c>
      <c r="E59" s="5">
        <v>4.5</v>
      </c>
      <c r="F59" s="5">
        <v>4.6</v>
      </c>
      <c r="G59" s="5">
        <v>4</v>
      </c>
      <c r="H59" s="5">
        <f>SUM(C59:G59)-MAX(C59:G59)-MIN(C59:G59)</f>
        <v>13.199999999999996</v>
      </c>
      <c r="I59" s="42">
        <f>H59+H60</f>
        <v>25.899999999999995</v>
      </c>
      <c r="J59" s="42">
        <f>I59/3</f>
        <v>8.633333333333331</v>
      </c>
      <c r="K59" s="40">
        <v>1.2</v>
      </c>
      <c r="L59" s="42">
        <f>J59-K59</f>
        <v>7.433333333333331</v>
      </c>
    </row>
    <row r="60" spans="1:12" ht="12.75">
      <c r="A60" s="6" t="s">
        <v>14</v>
      </c>
      <c r="B60" s="5" t="s">
        <v>12</v>
      </c>
      <c r="C60" s="5">
        <v>4.1</v>
      </c>
      <c r="D60" s="5">
        <v>4.3</v>
      </c>
      <c r="E60" s="5">
        <v>4.3</v>
      </c>
      <c r="F60" s="5">
        <v>4.5</v>
      </c>
      <c r="G60" s="5">
        <v>4</v>
      </c>
      <c r="H60" s="5">
        <f>SUM(C60:G60)-MAX(C60:G60)-MIN(C60:G60)</f>
        <v>12.7</v>
      </c>
      <c r="I60" s="43"/>
      <c r="J60" s="43"/>
      <c r="K60" s="41"/>
      <c r="L60" s="43"/>
    </row>
    <row r="61" spans="7:8" ht="13.5" thickBot="1">
      <c r="G61" s="30"/>
      <c r="H61" s="30"/>
    </row>
    <row r="62" spans="1:12" ht="13.5" thickBot="1">
      <c r="A62" s="46" t="s">
        <v>86</v>
      </c>
      <c r="B62" s="47"/>
      <c r="C62" s="48"/>
      <c r="G62" s="30"/>
      <c r="H62" s="30"/>
      <c r="L62" s="1"/>
    </row>
    <row r="63" spans="1:12" ht="12.75">
      <c r="A63" s="9"/>
      <c r="B63" s="9"/>
      <c r="C63" s="9"/>
      <c r="G63" s="30"/>
      <c r="H63" s="30"/>
      <c r="L63" s="1"/>
    </row>
    <row r="64" spans="1:12" ht="12.75">
      <c r="A64" s="4" t="s">
        <v>0</v>
      </c>
      <c r="B64" s="4"/>
      <c r="C64" s="4" t="s">
        <v>1</v>
      </c>
      <c r="D64" s="4" t="s">
        <v>2</v>
      </c>
      <c r="E64" s="4" t="s">
        <v>3</v>
      </c>
      <c r="F64" s="4" t="s">
        <v>4</v>
      </c>
      <c r="G64" s="5" t="s">
        <v>5</v>
      </c>
      <c r="H64" s="5" t="s">
        <v>6</v>
      </c>
      <c r="I64" s="4" t="s">
        <v>7</v>
      </c>
      <c r="J64" s="4" t="s">
        <v>8</v>
      </c>
      <c r="K64" s="4" t="s">
        <v>9</v>
      </c>
      <c r="L64" s="4" t="s">
        <v>7</v>
      </c>
    </row>
    <row r="65" spans="1:12" ht="12.75">
      <c r="A65" s="5" t="s">
        <v>87</v>
      </c>
      <c r="B65" s="5" t="s">
        <v>10</v>
      </c>
      <c r="C65" s="5">
        <v>1.8</v>
      </c>
      <c r="D65" s="5">
        <v>1.7</v>
      </c>
      <c r="E65" s="5">
        <v>2</v>
      </c>
      <c r="F65" s="5">
        <v>2.1</v>
      </c>
      <c r="G65" s="5"/>
      <c r="H65" s="5">
        <f>SUM(C65:G65)-MAX(C65:G65)-MIN(C65:G65)</f>
        <v>3.8</v>
      </c>
      <c r="I65" s="42">
        <f>H65+H66</f>
        <v>7.399999999999999</v>
      </c>
      <c r="J65" s="42">
        <f>I65/2</f>
        <v>3.6999999999999993</v>
      </c>
      <c r="K65" s="40">
        <v>1.2</v>
      </c>
      <c r="L65" s="42">
        <f>J65-K65</f>
        <v>2.499999999999999</v>
      </c>
    </row>
    <row r="66" spans="1:12" ht="12.75">
      <c r="A66" s="6" t="s">
        <v>68</v>
      </c>
      <c r="B66" s="5" t="s">
        <v>12</v>
      </c>
      <c r="C66" s="5">
        <v>1.7</v>
      </c>
      <c r="D66" s="5">
        <v>1.6</v>
      </c>
      <c r="E66" s="5">
        <v>1.9</v>
      </c>
      <c r="F66" s="5">
        <v>2</v>
      </c>
      <c r="G66" s="5"/>
      <c r="H66" s="5">
        <f>SUM(C66:G66)-MAX(C66:G66)-MIN(C66:G66)</f>
        <v>3.599999999999999</v>
      </c>
      <c r="I66" s="43"/>
      <c r="J66" s="43"/>
      <c r="K66" s="41"/>
      <c r="L66" s="43"/>
    </row>
    <row r="67" spans="1:12" ht="12.75">
      <c r="A67" s="5" t="s">
        <v>88</v>
      </c>
      <c r="B67" s="5" t="s">
        <v>10</v>
      </c>
      <c r="C67" s="5">
        <v>1.7</v>
      </c>
      <c r="D67" s="5">
        <v>1.9</v>
      </c>
      <c r="E67" s="5">
        <v>2.2</v>
      </c>
      <c r="F67" s="5">
        <v>2.3</v>
      </c>
      <c r="G67" s="5"/>
      <c r="H67" s="5">
        <f>SUM(C67:G67)-MAX(C67:G67)-MIN(C67:G67)</f>
        <v>4.1</v>
      </c>
      <c r="I67" s="42">
        <f>H67+H68</f>
        <v>8</v>
      </c>
      <c r="J67" s="42">
        <f>I67/2</f>
        <v>4</v>
      </c>
      <c r="K67" s="40">
        <v>0</v>
      </c>
      <c r="L67" s="42">
        <f>J67-K67</f>
        <v>4</v>
      </c>
    </row>
    <row r="68" spans="1:12" ht="12.75">
      <c r="A68" s="6" t="s">
        <v>11</v>
      </c>
      <c r="B68" s="5" t="s">
        <v>12</v>
      </c>
      <c r="C68" s="5">
        <v>1.5</v>
      </c>
      <c r="D68" s="5">
        <v>1.8</v>
      </c>
      <c r="E68" s="5">
        <v>2.1</v>
      </c>
      <c r="F68" s="5">
        <v>2.3</v>
      </c>
      <c r="G68" s="5"/>
      <c r="H68" s="5">
        <f>SUM(C68:G68)-MAX(C68:G68)-MIN(C68:G68)</f>
        <v>3.9000000000000004</v>
      </c>
      <c r="I68" s="43"/>
      <c r="J68" s="43"/>
      <c r="K68" s="41"/>
      <c r="L68" s="43"/>
    </row>
    <row r="69" ht="13.5" thickBot="1"/>
    <row r="70" spans="1:12" ht="13.5" thickBot="1">
      <c r="A70" s="46" t="s">
        <v>89</v>
      </c>
      <c r="B70" s="47"/>
      <c r="C70" s="48"/>
      <c r="L70" s="1"/>
    </row>
    <row r="71" spans="1:12" ht="12.75">
      <c r="A71" s="9"/>
      <c r="B71" s="9"/>
      <c r="C71" s="9"/>
      <c r="L71" s="1"/>
    </row>
    <row r="72" spans="1:12" ht="12.75">
      <c r="A72" s="4" t="s">
        <v>0</v>
      </c>
      <c r="B72" s="4"/>
      <c r="C72" s="4" t="s">
        <v>1</v>
      </c>
      <c r="D72" s="4" t="s">
        <v>2</v>
      </c>
      <c r="E72" s="4" t="s">
        <v>3</v>
      </c>
      <c r="F72" s="4" t="s">
        <v>4</v>
      </c>
      <c r="G72" s="4" t="s">
        <v>5</v>
      </c>
      <c r="H72" s="4" t="s">
        <v>6</v>
      </c>
      <c r="I72" s="4" t="s">
        <v>7</v>
      </c>
      <c r="J72" s="4" t="s">
        <v>8</v>
      </c>
      <c r="K72" s="4" t="s">
        <v>9</v>
      </c>
      <c r="L72" s="4" t="s">
        <v>7</v>
      </c>
    </row>
    <row r="73" spans="1:12" ht="12.75">
      <c r="A73" s="5" t="s">
        <v>90</v>
      </c>
      <c r="B73" s="5" t="s">
        <v>10</v>
      </c>
      <c r="C73" s="5"/>
      <c r="D73" s="5"/>
      <c r="E73" s="5"/>
      <c r="F73" s="5"/>
      <c r="G73" s="5"/>
      <c r="H73" s="5">
        <f>SUM(C73:G73)-MAX(C73:G73)-MIN(C73:G73)</f>
        <v>0</v>
      </c>
      <c r="I73" s="42">
        <f>H73+H74</f>
        <v>0</v>
      </c>
      <c r="J73" s="42">
        <f>I73/2</f>
        <v>0</v>
      </c>
      <c r="K73" s="40"/>
      <c r="L73" s="42">
        <f>J73-K73</f>
        <v>0</v>
      </c>
    </row>
    <row r="74" spans="1:12" ht="12.75">
      <c r="A74" s="6" t="s">
        <v>64</v>
      </c>
      <c r="B74" s="5" t="s">
        <v>12</v>
      </c>
      <c r="C74" s="5"/>
      <c r="D74" s="5"/>
      <c r="E74" s="5"/>
      <c r="F74" s="5"/>
      <c r="G74" s="5"/>
      <c r="H74" s="5">
        <f>SUM(C74:G74)-MAX(C74:G74)-MIN(C74:G74)</f>
        <v>0</v>
      </c>
      <c r="I74" s="43"/>
      <c r="J74" s="43"/>
      <c r="K74" s="41"/>
      <c r="L74" s="43"/>
    </row>
    <row r="75" spans="1:12" ht="12.75">
      <c r="A75" s="5" t="s">
        <v>91</v>
      </c>
      <c r="B75" s="5" t="s">
        <v>10</v>
      </c>
      <c r="C75" s="5">
        <v>4.1</v>
      </c>
      <c r="D75" s="5">
        <v>4.2</v>
      </c>
      <c r="E75" s="5">
        <v>4.3</v>
      </c>
      <c r="F75" s="5">
        <v>4.1</v>
      </c>
      <c r="G75" s="5"/>
      <c r="H75" s="5">
        <f aca="true" t="shared" si="3" ref="H75:H86">SUM(C75:G75)-MAX(C75:G75)-MIN(C75:G75)</f>
        <v>8.300000000000002</v>
      </c>
      <c r="I75" s="42">
        <f>H75+H76</f>
        <v>16.700000000000003</v>
      </c>
      <c r="J75" s="42">
        <f>I75/2</f>
        <v>8.350000000000001</v>
      </c>
      <c r="K75" s="40">
        <v>0.8</v>
      </c>
      <c r="L75" s="42">
        <f>J75-K75</f>
        <v>7.550000000000002</v>
      </c>
    </row>
    <row r="76" spans="1:12" ht="12.75">
      <c r="A76" s="6" t="s">
        <v>13</v>
      </c>
      <c r="B76" s="5" t="s">
        <v>12</v>
      </c>
      <c r="C76" s="5">
        <v>4.2</v>
      </c>
      <c r="D76" s="5">
        <v>4.2</v>
      </c>
      <c r="E76" s="5">
        <v>4.3</v>
      </c>
      <c r="F76" s="5">
        <v>4</v>
      </c>
      <c r="G76" s="5"/>
      <c r="H76" s="5">
        <f t="shared" si="3"/>
        <v>8.399999999999999</v>
      </c>
      <c r="I76" s="43"/>
      <c r="J76" s="43"/>
      <c r="K76" s="41"/>
      <c r="L76" s="43"/>
    </row>
    <row r="77" spans="1:12" ht="12.75">
      <c r="A77" s="5" t="s">
        <v>92</v>
      </c>
      <c r="B77" s="5" t="s">
        <v>10</v>
      </c>
      <c r="C77" s="5">
        <v>3.2</v>
      </c>
      <c r="D77" s="5">
        <v>3.6</v>
      </c>
      <c r="E77" s="5">
        <v>3.7</v>
      </c>
      <c r="F77" s="5">
        <v>3.6</v>
      </c>
      <c r="G77" s="5"/>
      <c r="H77" s="5">
        <f t="shared" si="3"/>
        <v>7.199999999999998</v>
      </c>
      <c r="I77" s="42">
        <f>H77+H78</f>
        <v>14.299999999999997</v>
      </c>
      <c r="J77" s="42">
        <f>I77/2</f>
        <v>7.149999999999999</v>
      </c>
      <c r="K77" s="40">
        <v>1.2</v>
      </c>
      <c r="L77" s="42">
        <f>J77-K77</f>
        <v>5.949999999999998</v>
      </c>
    </row>
    <row r="78" spans="1:12" ht="12.75">
      <c r="A78" s="6" t="s">
        <v>78</v>
      </c>
      <c r="B78" s="5" t="s">
        <v>12</v>
      </c>
      <c r="C78" s="5">
        <v>3</v>
      </c>
      <c r="D78" s="5">
        <v>3.5</v>
      </c>
      <c r="E78" s="5">
        <v>3.6</v>
      </c>
      <c r="F78" s="5">
        <v>3.6</v>
      </c>
      <c r="G78" s="5"/>
      <c r="H78" s="5">
        <f t="shared" si="3"/>
        <v>7.1</v>
      </c>
      <c r="I78" s="43"/>
      <c r="J78" s="43"/>
      <c r="K78" s="41"/>
      <c r="L78" s="43"/>
    </row>
    <row r="79" spans="1:12" ht="12.75">
      <c r="A79" s="5" t="s">
        <v>51</v>
      </c>
      <c r="B79" s="5" t="s">
        <v>10</v>
      </c>
      <c r="C79" s="5">
        <v>4</v>
      </c>
      <c r="D79" s="5">
        <v>4</v>
      </c>
      <c r="E79" s="5">
        <v>4.1</v>
      </c>
      <c r="F79" s="5">
        <v>4.2</v>
      </c>
      <c r="G79" s="5"/>
      <c r="H79" s="5">
        <f t="shared" si="3"/>
        <v>8.100000000000001</v>
      </c>
      <c r="I79" s="42">
        <f>H79+H80</f>
        <v>16.1</v>
      </c>
      <c r="J79" s="42">
        <f>I79/2</f>
        <v>8.05</v>
      </c>
      <c r="K79" s="40">
        <v>1.2</v>
      </c>
      <c r="L79" s="42">
        <f>J79-K79</f>
        <v>6.8500000000000005</v>
      </c>
    </row>
    <row r="80" spans="1:12" ht="12.75">
      <c r="A80" s="6" t="s">
        <v>23</v>
      </c>
      <c r="B80" s="5" t="s">
        <v>12</v>
      </c>
      <c r="C80" s="5">
        <v>4</v>
      </c>
      <c r="D80" s="5">
        <v>3.9</v>
      </c>
      <c r="E80" s="5">
        <v>4</v>
      </c>
      <c r="F80" s="5">
        <v>4.1</v>
      </c>
      <c r="G80" s="5"/>
      <c r="H80" s="5">
        <f t="shared" si="3"/>
        <v>8</v>
      </c>
      <c r="I80" s="43"/>
      <c r="J80" s="43"/>
      <c r="K80" s="41"/>
      <c r="L80" s="43"/>
    </row>
    <row r="81" spans="1:12" s="33" customFormat="1" ht="12.75">
      <c r="A81" s="32" t="s">
        <v>93</v>
      </c>
      <c r="B81" s="32" t="s">
        <v>10</v>
      </c>
      <c r="C81" s="32"/>
      <c r="D81" s="32"/>
      <c r="E81" s="32"/>
      <c r="F81" s="32"/>
      <c r="G81" s="32"/>
      <c r="H81" s="32">
        <f t="shared" si="3"/>
        <v>0</v>
      </c>
      <c r="I81" s="55">
        <f>H81+H82</f>
        <v>0</v>
      </c>
      <c r="J81" s="42">
        <f>I81/2</f>
        <v>0</v>
      </c>
      <c r="K81" s="53"/>
      <c r="L81" s="55">
        <f>J81-K81</f>
        <v>0</v>
      </c>
    </row>
    <row r="82" spans="1:12" s="33" customFormat="1" ht="12.75">
      <c r="A82" s="32" t="s">
        <v>78</v>
      </c>
      <c r="B82" s="32" t="s">
        <v>12</v>
      </c>
      <c r="C82" s="32"/>
      <c r="D82" s="32"/>
      <c r="E82" s="32"/>
      <c r="F82" s="32"/>
      <c r="G82" s="32"/>
      <c r="H82" s="32">
        <f t="shared" si="3"/>
        <v>0</v>
      </c>
      <c r="I82" s="56"/>
      <c r="J82" s="43"/>
      <c r="K82" s="54"/>
      <c r="L82" s="56"/>
    </row>
    <row r="83" spans="1:12" ht="12.75">
      <c r="A83" s="5" t="s">
        <v>54</v>
      </c>
      <c r="B83" s="5" t="s">
        <v>10</v>
      </c>
      <c r="C83" s="5">
        <v>4.4</v>
      </c>
      <c r="D83" s="5">
        <v>4.6</v>
      </c>
      <c r="E83" s="5">
        <v>4.6</v>
      </c>
      <c r="F83" s="5">
        <v>4.8</v>
      </c>
      <c r="G83" s="5"/>
      <c r="H83" s="5">
        <f t="shared" si="3"/>
        <v>9.199999999999998</v>
      </c>
      <c r="I83" s="42">
        <f>H83+H84</f>
        <v>18.299999999999997</v>
      </c>
      <c r="J83" s="42">
        <f>I83/2</f>
        <v>9.149999999999999</v>
      </c>
      <c r="K83" s="40">
        <v>0</v>
      </c>
      <c r="L83" s="42">
        <f>J83-K83</f>
        <v>9.149999999999999</v>
      </c>
    </row>
    <row r="84" spans="1:12" ht="12.75">
      <c r="A84" s="6" t="s">
        <v>11</v>
      </c>
      <c r="B84" s="5" t="s">
        <v>12</v>
      </c>
      <c r="C84" s="5">
        <v>4.4</v>
      </c>
      <c r="D84" s="5">
        <v>4.6</v>
      </c>
      <c r="E84" s="5">
        <v>4.5</v>
      </c>
      <c r="F84" s="5">
        <v>4.8</v>
      </c>
      <c r="G84" s="5"/>
      <c r="H84" s="5">
        <f t="shared" si="3"/>
        <v>9.1</v>
      </c>
      <c r="I84" s="43"/>
      <c r="J84" s="43"/>
      <c r="K84" s="41"/>
      <c r="L84" s="43"/>
    </row>
    <row r="85" spans="1:12" ht="12.75">
      <c r="A85" s="5" t="s">
        <v>94</v>
      </c>
      <c r="B85" s="5" t="s">
        <v>10</v>
      </c>
      <c r="C85" s="5">
        <v>5</v>
      </c>
      <c r="D85" s="5">
        <v>5</v>
      </c>
      <c r="E85" s="5">
        <v>5</v>
      </c>
      <c r="F85" s="5">
        <v>5</v>
      </c>
      <c r="G85" s="5"/>
      <c r="H85" s="5">
        <f t="shared" si="3"/>
        <v>10</v>
      </c>
      <c r="I85" s="42">
        <f>H85+H86</f>
        <v>20</v>
      </c>
      <c r="J85" s="42">
        <f>I85/2</f>
        <v>10</v>
      </c>
      <c r="K85" s="40">
        <v>2</v>
      </c>
      <c r="L85" s="42">
        <f>J85-K85</f>
        <v>8</v>
      </c>
    </row>
    <row r="86" spans="1:12" ht="12.75">
      <c r="A86" s="6" t="s">
        <v>78</v>
      </c>
      <c r="B86" s="5" t="s">
        <v>12</v>
      </c>
      <c r="C86" s="5">
        <v>5</v>
      </c>
      <c r="D86" s="5">
        <v>5</v>
      </c>
      <c r="E86" s="5">
        <v>5</v>
      </c>
      <c r="F86" s="5">
        <v>5.2</v>
      </c>
      <c r="G86" s="5"/>
      <c r="H86" s="5">
        <f t="shared" si="3"/>
        <v>10</v>
      </c>
      <c r="I86" s="43"/>
      <c r="J86" s="43"/>
      <c r="K86" s="41"/>
      <c r="L86" s="43"/>
    </row>
    <row r="87" spans="1:12" ht="12.75">
      <c r="A87" s="5" t="s">
        <v>56</v>
      </c>
      <c r="B87" s="5" t="s">
        <v>10</v>
      </c>
      <c r="C87" s="5">
        <v>5.7</v>
      </c>
      <c r="D87" s="5">
        <v>5.8</v>
      </c>
      <c r="E87" s="5">
        <v>5.8</v>
      </c>
      <c r="F87" s="5">
        <v>5.9</v>
      </c>
      <c r="G87" s="5"/>
      <c r="H87" s="5">
        <f>SUM(C87:G87)-MAX(C87:G87)-MIN(C87:G87)</f>
        <v>11.600000000000005</v>
      </c>
      <c r="I87" s="42">
        <f>H87+H88</f>
        <v>23.000000000000007</v>
      </c>
      <c r="J87" s="42">
        <f>I87/2</f>
        <v>11.500000000000004</v>
      </c>
      <c r="K87" s="40">
        <v>0.6</v>
      </c>
      <c r="L87" s="42">
        <f>J87-K87</f>
        <v>10.900000000000004</v>
      </c>
    </row>
    <row r="88" spans="1:12" ht="12.75">
      <c r="A88" s="6" t="s">
        <v>15</v>
      </c>
      <c r="B88" s="5" t="s">
        <v>12</v>
      </c>
      <c r="C88" s="5">
        <v>5.7</v>
      </c>
      <c r="D88" s="5">
        <v>5.7</v>
      </c>
      <c r="E88" s="5">
        <v>5.7</v>
      </c>
      <c r="F88" s="5">
        <v>5.9</v>
      </c>
      <c r="G88" s="5"/>
      <c r="H88" s="5">
        <f>SUM(C88:G88)-MAX(C88:G88)-MIN(C88:G88)</f>
        <v>11.400000000000002</v>
      </c>
      <c r="I88" s="43"/>
      <c r="J88" s="43"/>
      <c r="K88" s="41"/>
      <c r="L88" s="43"/>
    </row>
    <row r="89" spans="1:12" ht="12.75">
      <c r="A89" s="5" t="s">
        <v>95</v>
      </c>
      <c r="B89" s="5" t="s">
        <v>10</v>
      </c>
      <c r="C89" s="5">
        <v>6.1</v>
      </c>
      <c r="D89" s="5">
        <v>6</v>
      </c>
      <c r="E89" s="5">
        <v>5.7</v>
      </c>
      <c r="F89" s="5">
        <v>5.7</v>
      </c>
      <c r="G89" s="5"/>
      <c r="H89" s="5">
        <f>SUM(C89:G89)-MAX(C89:G89)-MIN(C89:G89)</f>
        <v>11.7</v>
      </c>
      <c r="I89" s="42">
        <f>H89+H90</f>
        <v>23.5</v>
      </c>
      <c r="J89" s="42">
        <f>I89/2</f>
        <v>11.75</v>
      </c>
      <c r="K89" s="40">
        <v>2</v>
      </c>
      <c r="L89" s="42">
        <f>J89-K89</f>
        <v>9.75</v>
      </c>
    </row>
    <row r="90" spans="1:12" ht="12.75">
      <c r="A90" s="6" t="s">
        <v>13</v>
      </c>
      <c r="B90" s="5" t="s">
        <v>12</v>
      </c>
      <c r="C90" s="5">
        <v>6.1</v>
      </c>
      <c r="D90" s="5">
        <v>6</v>
      </c>
      <c r="E90" s="5">
        <v>5.6</v>
      </c>
      <c r="F90" s="5">
        <v>5.8</v>
      </c>
      <c r="G90" s="5"/>
      <c r="H90" s="5">
        <f>SUM(C90:G90)-MAX(C90:G90)-MIN(C90:G90)</f>
        <v>11.799999999999999</v>
      </c>
      <c r="I90" s="43"/>
      <c r="J90" s="43"/>
      <c r="K90" s="41"/>
      <c r="L90" s="43"/>
    </row>
    <row r="91" ht="13.5" thickBot="1"/>
    <row r="92" spans="1:12" ht="13.5" thickBot="1">
      <c r="A92" s="46" t="s">
        <v>45</v>
      </c>
      <c r="B92" s="47"/>
      <c r="C92" s="48"/>
      <c r="L92" s="1"/>
    </row>
    <row r="93" spans="1:12" ht="12.75">
      <c r="A93" s="9"/>
      <c r="B93" s="9"/>
      <c r="C93" s="9"/>
      <c r="L93" s="1"/>
    </row>
    <row r="94" spans="1:12" ht="12.75">
      <c r="A94" s="4" t="s">
        <v>0</v>
      </c>
      <c r="B94" s="4"/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7</v>
      </c>
    </row>
    <row r="95" spans="1:12" ht="12.75">
      <c r="A95" s="5" t="s">
        <v>96</v>
      </c>
      <c r="B95" s="5" t="s">
        <v>10</v>
      </c>
      <c r="C95" s="5"/>
      <c r="D95" s="5">
        <v>1.7</v>
      </c>
      <c r="E95" s="5">
        <v>1.5</v>
      </c>
      <c r="F95" s="5">
        <v>1.5</v>
      </c>
      <c r="G95" s="5">
        <v>1.5</v>
      </c>
      <c r="H95" s="5">
        <f>SUM(C95:G95)-MAX(C95:G95)-MIN(C95:G95)</f>
        <v>3</v>
      </c>
      <c r="I95" s="42">
        <f>H95+H96</f>
        <v>5.800000000000001</v>
      </c>
      <c r="J95" s="42">
        <f>I95/2</f>
        <v>2.9000000000000004</v>
      </c>
      <c r="K95" s="40">
        <v>0.2</v>
      </c>
      <c r="L95" s="42">
        <f>J95-K95</f>
        <v>2.7</v>
      </c>
    </row>
    <row r="96" spans="1:12" ht="12.75">
      <c r="A96" s="6" t="s">
        <v>97</v>
      </c>
      <c r="B96" s="5" t="s">
        <v>12</v>
      </c>
      <c r="C96" s="5"/>
      <c r="D96" s="5">
        <v>1.6</v>
      </c>
      <c r="E96" s="5">
        <v>1.4</v>
      </c>
      <c r="F96" s="5">
        <v>1.4</v>
      </c>
      <c r="G96" s="5">
        <v>1.4</v>
      </c>
      <c r="H96" s="5">
        <f>SUM(C96:G96)-MAX(C96:G96)-MIN(C96:G96)</f>
        <v>2.800000000000001</v>
      </c>
      <c r="I96" s="43"/>
      <c r="J96" s="43"/>
      <c r="K96" s="41"/>
      <c r="L96" s="43"/>
    </row>
    <row r="97" spans="1:12" ht="12.75">
      <c r="A97" s="5" t="s">
        <v>46</v>
      </c>
      <c r="B97" s="5" t="s">
        <v>10</v>
      </c>
      <c r="C97" s="5"/>
      <c r="D97" s="5">
        <v>1.4</v>
      </c>
      <c r="E97" s="5">
        <v>1.1</v>
      </c>
      <c r="F97" s="5">
        <v>1.2</v>
      </c>
      <c r="G97" s="5">
        <v>1.2</v>
      </c>
      <c r="H97" s="5">
        <f aca="true" t="shared" si="4" ref="H97:H108">SUM(C97:G97)-MAX(C97:G97)-MIN(C97:G97)</f>
        <v>2.4000000000000004</v>
      </c>
      <c r="I97" s="42">
        <f>H97+H98</f>
        <v>4.6000000000000005</v>
      </c>
      <c r="J97" s="42">
        <f>I97/2</f>
        <v>2.3000000000000003</v>
      </c>
      <c r="K97" s="40">
        <v>0.4</v>
      </c>
      <c r="L97" s="42">
        <f>J97-K97</f>
        <v>1.9000000000000004</v>
      </c>
    </row>
    <row r="98" spans="1:12" ht="12.75">
      <c r="A98" s="6" t="s">
        <v>20</v>
      </c>
      <c r="B98" s="5" t="s">
        <v>12</v>
      </c>
      <c r="C98" s="5"/>
      <c r="D98" s="5">
        <v>1.2</v>
      </c>
      <c r="E98" s="5">
        <v>1</v>
      </c>
      <c r="F98" s="5">
        <v>1.1</v>
      </c>
      <c r="G98" s="5">
        <v>1.1</v>
      </c>
      <c r="H98" s="5">
        <f t="shared" si="4"/>
        <v>2.2</v>
      </c>
      <c r="I98" s="43"/>
      <c r="J98" s="43"/>
      <c r="K98" s="41"/>
      <c r="L98" s="43"/>
    </row>
    <row r="99" spans="1:12" ht="12.75">
      <c r="A99" s="5" t="s">
        <v>98</v>
      </c>
      <c r="B99" s="5" t="s">
        <v>10</v>
      </c>
      <c r="C99" s="5"/>
      <c r="D99" s="5">
        <v>1.8</v>
      </c>
      <c r="E99" s="5">
        <v>1.7</v>
      </c>
      <c r="F99" s="5">
        <v>1.9</v>
      </c>
      <c r="G99" s="5">
        <v>2.2</v>
      </c>
      <c r="H99" s="5">
        <f t="shared" si="4"/>
        <v>3.7</v>
      </c>
      <c r="I99" s="42">
        <f>H99+H100</f>
        <v>7.300000000000001</v>
      </c>
      <c r="J99" s="42">
        <f>I99/2</f>
        <v>3.6500000000000004</v>
      </c>
      <c r="K99" s="40">
        <v>0</v>
      </c>
      <c r="L99" s="42">
        <f>J99-K99</f>
        <v>3.6500000000000004</v>
      </c>
    </row>
    <row r="100" spans="1:12" ht="12.75">
      <c r="A100" s="6" t="s">
        <v>72</v>
      </c>
      <c r="B100" s="5" t="s">
        <v>12</v>
      </c>
      <c r="C100" s="5"/>
      <c r="D100" s="5">
        <v>1.8</v>
      </c>
      <c r="E100" s="5">
        <v>1.6</v>
      </c>
      <c r="F100" s="5">
        <v>1.8</v>
      </c>
      <c r="G100" s="5">
        <v>2.1</v>
      </c>
      <c r="H100" s="5">
        <f t="shared" si="4"/>
        <v>3.600000000000001</v>
      </c>
      <c r="I100" s="43"/>
      <c r="J100" s="43"/>
      <c r="K100" s="41"/>
      <c r="L100" s="43"/>
    </row>
    <row r="101" spans="1:12" ht="12.75">
      <c r="A101" s="5" t="s">
        <v>47</v>
      </c>
      <c r="B101" s="5" t="s">
        <v>10</v>
      </c>
      <c r="C101" s="5"/>
      <c r="D101" s="5">
        <v>2.2</v>
      </c>
      <c r="E101" s="5">
        <v>2.2</v>
      </c>
      <c r="F101" s="5">
        <v>2.1</v>
      </c>
      <c r="G101" s="5">
        <v>2.4</v>
      </c>
      <c r="H101" s="5">
        <f t="shared" si="4"/>
        <v>4.4</v>
      </c>
      <c r="I101" s="42">
        <f>H101+H102</f>
        <v>8.5</v>
      </c>
      <c r="J101" s="42">
        <f>I101/2</f>
        <v>4.25</v>
      </c>
      <c r="K101" s="40">
        <v>0.6</v>
      </c>
      <c r="L101" s="42">
        <f>J101-K101</f>
        <v>3.65</v>
      </c>
    </row>
    <row r="102" spans="1:12" ht="12.75">
      <c r="A102" s="6" t="s">
        <v>14</v>
      </c>
      <c r="B102" s="5" t="s">
        <v>12</v>
      </c>
      <c r="C102" s="5"/>
      <c r="D102" s="5">
        <v>2.1</v>
      </c>
      <c r="E102" s="5">
        <v>2</v>
      </c>
      <c r="F102" s="5">
        <v>2</v>
      </c>
      <c r="G102" s="5">
        <v>2.4</v>
      </c>
      <c r="H102" s="5">
        <f t="shared" si="4"/>
        <v>4.1</v>
      </c>
      <c r="I102" s="43"/>
      <c r="J102" s="43"/>
      <c r="K102" s="41"/>
      <c r="L102" s="43"/>
    </row>
    <row r="103" spans="1:12" ht="12.75">
      <c r="A103" s="5" t="s">
        <v>99</v>
      </c>
      <c r="B103" s="5" t="s">
        <v>10</v>
      </c>
      <c r="C103" s="5"/>
      <c r="D103" s="5">
        <v>2.5</v>
      </c>
      <c r="E103" s="5">
        <v>2</v>
      </c>
      <c r="F103" s="5">
        <v>2.3</v>
      </c>
      <c r="G103" s="5">
        <v>2.2</v>
      </c>
      <c r="H103" s="5">
        <f t="shared" si="4"/>
        <v>4.5</v>
      </c>
      <c r="I103" s="42">
        <f>H103+H104</f>
        <v>9</v>
      </c>
      <c r="J103" s="42">
        <f>I103/2</f>
        <v>4.5</v>
      </c>
      <c r="K103" s="40">
        <v>0.2</v>
      </c>
      <c r="L103" s="42">
        <f>J103-K103</f>
        <v>4.3</v>
      </c>
    </row>
    <row r="104" spans="1:12" ht="12.75">
      <c r="A104" s="6" t="s">
        <v>72</v>
      </c>
      <c r="B104" s="5" t="s">
        <v>12</v>
      </c>
      <c r="C104" s="5"/>
      <c r="D104" s="5">
        <v>2.5</v>
      </c>
      <c r="E104" s="5">
        <v>2</v>
      </c>
      <c r="F104" s="5">
        <v>2.2</v>
      </c>
      <c r="G104" s="5">
        <v>2.3</v>
      </c>
      <c r="H104" s="5">
        <f t="shared" si="4"/>
        <v>4.5</v>
      </c>
      <c r="I104" s="43"/>
      <c r="J104" s="43"/>
      <c r="K104" s="41"/>
      <c r="L104" s="43"/>
    </row>
    <row r="105" spans="1:12" ht="12.75">
      <c r="A105" s="5" t="s">
        <v>17</v>
      </c>
      <c r="B105" s="5" t="s">
        <v>10</v>
      </c>
      <c r="C105" s="5"/>
      <c r="D105" s="5">
        <v>2.8</v>
      </c>
      <c r="E105" s="5">
        <v>2.3</v>
      </c>
      <c r="F105" s="5">
        <v>2.2</v>
      </c>
      <c r="G105" s="5">
        <v>2.5</v>
      </c>
      <c r="H105" s="5">
        <f t="shared" si="4"/>
        <v>4.800000000000001</v>
      </c>
      <c r="I105" s="42">
        <f>H105+H106</f>
        <v>9.6</v>
      </c>
      <c r="J105" s="42">
        <f>I105/2</f>
        <v>4.8</v>
      </c>
      <c r="K105" s="40">
        <v>0</v>
      </c>
      <c r="L105" s="42">
        <f>J105-K105</f>
        <v>4.8</v>
      </c>
    </row>
    <row r="106" spans="1:12" ht="12.75">
      <c r="A106" s="6" t="s">
        <v>15</v>
      </c>
      <c r="B106" s="5" t="s">
        <v>12</v>
      </c>
      <c r="C106" s="5"/>
      <c r="D106" s="5">
        <v>2.7</v>
      </c>
      <c r="E106" s="5">
        <v>2.3</v>
      </c>
      <c r="F106" s="5">
        <v>2.1</v>
      </c>
      <c r="G106" s="5">
        <v>2.5</v>
      </c>
      <c r="H106" s="5">
        <f t="shared" si="4"/>
        <v>4.799999999999999</v>
      </c>
      <c r="I106" s="43"/>
      <c r="J106" s="43"/>
      <c r="K106" s="41"/>
      <c r="L106" s="43"/>
    </row>
    <row r="107" spans="1:12" ht="12.75">
      <c r="A107" s="5" t="s">
        <v>100</v>
      </c>
      <c r="B107" s="5" t="s">
        <v>10</v>
      </c>
      <c r="C107" s="5"/>
      <c r="D107" s="5">
        <v>2.8</v>
      </c>
      <c r="E107" s="5">
        <v>2.3</v>
      </c>
      <c r="F107" s="5">
        <v>2.5</v>
      </c>
      <c r="G107" s="5">
        <v>2.5</v>
      </c>
      <c r="H107" s="5">
        <f t="shared" si="4"/>
        <v>5</v>
      </c>
      <c r="I107" s="42">
        <f>H107+H108</f>
        <v>10</v>
      </c>
      <c r="J107" s="42">
        <f>I107/2</f>
        <v>5</v>
      </c>
      <c r="K107" s="40">
        <v>0.2</v>
      </c>
      <c r="L107" s="42">
        <f>J107-K107</f>
        <v>4.8</v>
      </c>
    </row>
    <row r="108" spans="1:12" ht="12.75">
      <c r="A108" s="6" t="s">
        <v>72</v>
      </c>
      <c r="B108" s="5" t="s">
        <v>12</v>
      </c>
      <c r="C108" s="5"/>
      <c r="D108" s="5">
        <v>2.8</v>
      </c>
      <c r="E108" s="5">
        <v>2.4</v>
      </c>
      <c r="F108" s="5">
        <v>2.4</v>
      </c>
      <c r="G108" s="5">
        <v>2.6</v>
      </c>
      <c r="H108" s="5">
        <f t="shared" si="4"/>
        <v>5</v>
      </c>
      <c r="I108" s="43"/>
      <c r="J108" s="43"/>
      <c r="K108" s="41"/>
      <c r="L108" s="43"/>
    </row>
    <row r="109" ht="13.5" thickBot="1"/>
    <row r="110" spans="1:12" ht="13.5" thickBot="1">
      <c r="A110" s="46" t="s">
        <v>48</v>
      </c>
      <c r="B110" s="47"/>
      <c r="C110" s="48"/>
      <c r="L110" s="1"/>
    </row>
    <row r="111" spans="1:12" ht="12.75">
      <c r="A111" s="9"/>
      <c r="B111" s="9"/>
      <c r="C111" s="9"/>
      <c r="L111" s="1"/>
    </row>
    <row r="112" spans="1:12" ht="12.75">
      <c r="A112" s="4" t="s">
        <v>0</v>
      </c>
      <c r="B112" s="4"/>
      <c r="C112" s="4" t="s">
        <v>1</v>
      </c>
      <c r="D112" s="4" t="s">
        <v>2</v>
      </c>
      <c r="E112" s="4" t="s">
        <v>3</v>
      </c>
      <c r="F112" s="4" t="s">
        <v>4</v>
      </c>
      <c r="G112" s="4" t="s">
        <v>5</v>
      </c>
      <c r="H112" s="4" t="s">
        <v>6</v>
      </c>
      <c r="I112" s="4" t="s">
        <v>7</v>
      </c>
      <c r="J112" s="4" t="s">
        <v>8</v>
      </c>
      <c r="K112" s="4" t="s">
        <v>9</v>
      </c>
      <c r="L112" s="4" t="s">
        <v>7</v>
      </c>
    </row>
    <row r="113" spans="1:12" ht="12.75">
      <c r="A113" s="5" t="s">
        <v>49</v>
      </c>
      <c r="B113" s="5" t="s">
        <v>10</v>
      </c>
      <c r="C113" s="5">
        <v>1.9</v>
      </c>
      <c r="D113" s="5">
        <v>1.6</v>
      </c>
      <c r="E113" s="5">
        <v>1.7</v>
      </c>
      <c r="F113" s="5">
        <v>1.8</v>
      </c>
      <c r="G113" s="5"/>
      <c r="H113" s="5">
        <f>SUM(C113:G113)-MAX(C113:G113)-MIN(C113:G113)</f>
        <v>3.4999999999999996</v>
      </c>
      <c r="I113" s="42">
        <f>H113+H114</f>
        <v>6.699999999999999</v>
      </c>
      <c r="J113" s="42">
        <f>I113/2</f>
        <v>3.3499999999999996</v>
      </c>
      <c r="K113" s="40">
        <v>2.8</v>
      </c>
      <c r="L113" s="42">
        <f>J113-K113</f>
        <v>0.5499999999999998</v>
      </c>
    </row>
    <row r="114" spans="1:12" ht="12.75">
      <c r="A114" s="6" t="s">
        <v>23</v>
      </c>
      <c r="B114" s="5" t="s">
        <v>12</v>
      </c>
      <c r="C114" s="5">
        <v>1.9</v>
      </c>
      <c r="D114" s="5">
        <v>1.6</v>
      </c>
      <c r="E114" s="5">
        <v>1.5</v>
      </c>
      <c r="F114" s="5">
        <v>1.6</v>
      </c>
      <c r="G114" s="5"/>
      <c r="H114" s="5">
        <f>SUM(C114:G114)-MAX(C114:G114)-MIN(C114:G114)</f>
        <v>3.1999999999999993</v>
      </c>
      <c r="I114" s="43"/>
      <c r="J114" s="43"/>
      <c r="K114" s="41"/>
      <c r="L114" s="43"/>
    </row>
    <row r="115" spans="1:12" ht="12.75">
      <c r="A115" s="5" t="s">
        <v>21</v>
      </c>
      <c r="B115" s="5" t="s">
        <v>10</v>
      </c>
      <c r="C115" s="5">
        <v>1.4</v>
      </c>
      <c r="D115" s="5">
        <v>1.3</v>
      </c>
      <c r="E115" s="5">
        <v>1.4</v>
      </c>
      <c r="F115" s="5">
        <v>1.6</v>
      </c>
      <c r="G115" s="5"/>
      <c r="H115" s="5">
        <f aca="true" t="shared" si="5" ref="H115:H124">SUM(C115:G115)-MAX(C115:G115)-MIN(C115:G115)</f>
        <v>2.8</v>
      </c>
      <c r="I115" s="42">
        <f>H115+H116</f>
        <v>5.4</v>
      </c>
      <c r="J115" s="42">
        <f>I115/2</f>
        <v>2.7</v>
      </c>
      <c r="K115" s="40">
        <v>0.6</v>
      </c>
      <c r="L115" s="42">
        <f>J115-K115</f>
        <v>2.1</v>
      </c>
    </row>
    <row r="116" spans="1:12" ht="12.75">
      <c r="A116" s="6" t="s">
        <v>20</v>
      </c>
      <c r="B116" s="5" t="s">
        <v>12</v>
      </c>
      <c r="C116" s="5">
        <v>1.3</v>
      </c>
      <c r="D116" s="5">
        <v>1.3</v>
      </c>
      <c r="E116" s="5">
        <v>1.3</v>
      </c>
      <c r="F116" s="5">
        <v>1.5</v>
      </c>
      <c r="G116" s="5"/>
      <c r="H116" s="5">
        <f t="shared" si="5"/>
        <v>2.6000000000000005</v>
      </c>
      <c r="I116" s="43"/>
      <c r="J116" s="43"/>
      <c r="K116" s="41"/>
      <c r="L116" s="43"/>
    </row>
    <row r="117" spans="1:12" ht="12.75">
      <c r="A117" s="5" t="s">
        <v>63</v>
      </c>
      <c r="B117" s="5" t="s">
        <v>10</v>
      </c>
      <c r="C117" s="5">
        <v>2.5</v>
      </c>
      <c r="D117" s="5">
        <v>2.3</v>
      </c>
      <c r="E117" s="5">
        <v>2.9</v>
      </c>
      <c r="F117" s="5">
        <v>2.6</v>
      </c>
      <c r="G117" s="5"/>
      <c r="H117" s="5">
        <f t="shared" si="5"/>
        <v>5.099999999999999</v>
      </c>
      <c r="I117" s="42">
        <f>H117+H118</f>
        <v>10.099999999999998</v>
      </c>
      <c r="J117" s="42">
        <f>I117/2</f>
        <v>5.049999999999999</v>
      </c>
      <c r="K117" s="40">
        <v>0.4</v>
      </c>
      <c r="L117" s="42">
        <f>J117-K117</f>
        <v>4.649999999999999</v>
      </c>
    </row>
    <row r="118" spans="1:12" ht="12.75">
      <c r="A118" s="6" t="s">
        <v>64</v>
      </c>
      <c r="B118" s="5" t="s">
        <v>12</v>
      </c>
      <c r="C118" s="5">
        <v>2.5</v>
      </c>
      <c r="D118" s="5">
        <v>2.2</v>
      </c>
      <c r="E118" s="5">
        <v>2.8</v>
      </c>
      <c r="F118" s="5">
        <v>2.5</v>
      </c>
      <c r="G118" s="5"/>
      <c r="H118" s="5">
        <f t="shared" si="5"/>
        <v>5</v>
      </c>
      <c r="I118" s="43"/>
      <c r="J118" s="43"/>
      <c r="K118" s="41"/>
      <c r="L118" s="43"/>
    </row>
    <row r="119" spans="1:12" ht="12.75">
      <c r="A119" s="5" t="s">
        <v>50</v>
      </c>
      <c r="B119" s="5" t="s">
        <v>10</v>
      </c>
      <c r="C119" s="5">
        <v>2.8</v>
      </c>
      <c r="D119" s="5">
        <v>2.4</v>
      </c>
      <c r="E119" s="5">
        <v>2.6</v>
      </c>
      <c r="F119" s="5">
        <v>2.3</v>
      </c>
      <c r="G119" s="5"/>
      <c r="H119" s="5">
        <f t="shared" si="5"/>
        <v>4.999999999999998</v>
      </c>
      <c r="I119" s="42">
        <f>H119+H120</f>
        <v>9.899999999999999</v>
      </c>
      <c r="J119" s="42">
        <f>I119/2</f>
        <v>4.949999999999999</v>
      </c>
      <c r="K119" s="40">
        <v>0.2</v>
      </c>
      <c r="L119" s="42">
        <f>J119-K119</f>
        <v>4.749999999999999</v>
      </c>
    </row>
    <row r="120" spans="1:12" ht="12.75">
      <c r="A120" s="6" t="s">
        <v>11</v>
      </c>
      <c r="B120" s="5" t="s">
        <v>12</v>
      </c>
      <c r="C120" s="5">
        <v>2.8</v>
      </c>
      <c r="D120" s="5">
        <v>2.4</v>
      </c>
      <c r="E120" s="5">
        <v>2.5</v>
      </c>
      <c r="F120" s="5">
        <v>2.4</v>
      </c>
      <c r="G120" s="5"/>
      <c r="H120" s="5">
        <f t="shared" si="5"/>
        <v>4.9</v>
      </c>
      <c r="I120" s="43"/>
      <c r="J120" s="43"/>
      <c r="K120" s="41"/>
      <c r="L120" s="43"/>
    </row>
    <row r="121" spans="1:12" ht="12.75">
      <c r="A121" s="5" t="s">
        <v>52</v>
      </c>
      <c r="B121" s="5" t="s">
        <v>10</v>
      </c>
      <c r="C121" s="5">
        <v>2.6</v>
      </c>
      <c r="D121" s="5">
        <v>2.6</v>
      </c>
      <c r="E121" s="5">
        <v>2.7</v>
      </c>
      <c r="F121" s="5">
        <v>2.5</v>
      </c>
      <c r="G121" s="5"/>
      <c r="H121" s="5">
        <f t="shared" si="5"/>
        <v>5.2</v>
      </c>
      <c r="I121" s="42">
        <f>H121+H122</f>
        <v>10.2</v>
      </c>
      <c r="J121" s="42">
        <f>I121/2</f>
        <v>5.1</v>
      </c>
      <c r="K121" s="40">
        <v>0.6</v>
      </c>
      <c r="L121" s="42">
        <f>J121-K121</f>
        <v>4.5</v>
      </c>
    </row>
    <row r="122" spans="1:12" ht="12.75">
      <c r="A122" s="6" t="s">
        <v>11</v>
      </c>
      <c r="B122" s="5" t="s">
        <v>12</v>
      </c>
      <c r="C122" s="5">
        <v>2.4</v>
      </c>
      <c r="D122" s="5">
        <v>2.6</v>
      </c>
      <c r="E122" s="5">
        <v>2.7</v>
      </c>
      <c r="F122" s="5">
        <v>2.4</v>
      </c>
      <c r="G122" s="5"/>
      <c r="H122" s="5">
        <f t="shared" si="5"/>
        <v>5</v>
      </c>
      <c r="I122" s="43"/>
      <c r="J122" s="43"/>
      <c r="K122" s="41"/>
      <c r="L122" s="43"/>
    </row>
    <row r="123" spans="1:12" ht="12.75">
      <c r="A123" s="5" t="s">
        <v>51</v>
      </c>
      <c r="B123" s="5" t="s">
        <v>10</v>
      </c>
      <c r="C123" s="5">
        <v>4</v>
      </c>
      <c r="D123" s="5">
        <v>3.8</v>
      </c>
      <c r="E123" s="5">
        <v>3.7</v>
      </c>
      <c r="F123" s="5">
        <v>3.6</v>
      </c>
      <c r="G123" s="5"/>
      <c r="H123" s="5">
        <f t="shared" si="5"/>
        <v>7.5</v>
      </c>
      <c r="I123" s="42">
        <f>H123+H124</f>
        <v>14.9</v>
      </c>
      <c r="J123" s="42">
        <f>I123/2</f>
        <v>7.45</v>
      </c>
      <c r="K123" s="40">
        <v>0.2</v>
      </c>
      <c r="L123" s="42">
        <f>J123-K123</f>
        <v>7.25</v>
      </c>
    </row>
    <row r="124" spans="1:12" ht="12.75">
      <c r="A124" s="6" t="s">
        <v>23</v>
      </c>
      <c r="B124" s="5" t="s">
        <v>12</v>
      </c>
      <c r="C124" s="5">
        <v>4</v>
      </c>
      <c r="D124" s="5">
        <v>3.8</v>
      </c>
      <c r="E124" s="5">
        <v>3.6</v>
      </c>
      <c r="F124" s="5">
        <v>3.6</v>
      </c>
      <c r="G124" s="5"/>
      <c r="H124" s="5">
        <f t="shared" si="5"/>
        <v>7.4</v>
      </c>
      <c r="I124" s="43"/>
      <c r="J124" s="43"/>
      <c r="K124" s="41"/>
      <c r="L124" s="43"/>
    </row>
    <row r="125" ht="13.5" thickBot="1"/>
    <row r="126" spans="1:12" ht="13.5" thickBot="1">
      <c r="A126" s="46" t="s">
        <v>53</v>
      </c>
      <c r="B126" s="47"/>
      <c r="C126" s="48"/>
      <c r="L126" s="1"/>
    </row>
    <row r="127" spans="1:12" ht="12.75">
      <c r="A127" s="9"/>
      <c r="B127" s="9"/>
      <c r="C127" s="9"/>
      <c r="L127" s="1"/>
    </row>
    <row r="128" spans="1:12" ht="12.75">
      <c r="A128" s="4" t="s">
        <v>0</v>
      </c>
      <c r="B128" s="4"/>
      <c r="C128" s="4" t="s">
        <v>1</v>
      </c>
      <c r="D128" s="4" t="s">
        <v>2</v>
      </c>
      <c r="E128" s="4" t="s">
        <v>3</v>
      </c>
      <c r="F128" s="4" t="s">
        <v>4</v>
      </c>
      <c r="G128" s="4" t="s">
        <v>5</v>
      </c>
      <c r="H128" s="4" t="s">
        <v>6</v>
      </c>
      <c r="I128" s="4" t="s">
        <v>7</v>
      </c>
      <c r="J128" s="4" t="s">
        <v>8</v>
      </c>
      <c r="K128" s="4" t="s">
        <v>9</v>
      </c>
      <c r="L128" s="4" t="s">
        <v>7</v>
      </c>
    </row>
    <row r="129" spans="1:12" ht="12.75">
      <c r="A129" s="5" t="s">
        <v>25</v>
      </c>
      <c r="B129" s="5" t="s">
        <v>10</v>
      </c>
      <c r="C129" s="32"/>
      <c r="D129" s="5">
        <v>1.6</v>
      </c>
      <c r="E129" s="5">
        <v>1.3</v>
      </c>
      <c r="F129" s="5">
        <v>1.9</v>
      </c>
      <c r="G129" s="5">
        <v>1.9</v>
      </c>
      <c r="H129" s="5">
        <f>SUM(C129:G129)-MAX(C129:G129)-MIN(C129:G129)</f>
        <v>3.500000000000001</v>
      </c>
      <c r="I129" s="42">
        <f>H129+H130</f>
        <v>6.900000000000001</v>
      </c>
      <c r="J129" s="42">
        <f>I129/2</f>
        <v>3.4500000000000006</v>
      </c>
      <c r="K129" s="40">
        <v>1.2</v>
      </c>
      <c r="L129" s="42">
        <f>J129-K129</f>
        <v>2.250000000000001</v>
      </c>
    </row>
    <row r="130" spans="1:12" ht="12.75">
      <c r="A130" s="6" t="s">
        <v>26</v>
      </c>
      <c r="B130" s="5" t="s">
        <v>12</v>
      </c>
      <c r="C130" s="32"/>
      <c r="D130" s="5">
        <v>1.6</v>
      </c>
      <c r="E130" s="5">
        <v>1.3</v>
      </c>
      <c r="F130" s="5">
        <v>1.8</v>
      </c>
      <c r="G130" s="5">
        <v>1.8</v>
      </c>
      <c r="H130" s="5">
        <f>SUM(C130:G130)-MAX(C130:G130)-MIN(C130:G130)</f>
        <v>3.4000000000000004</v>
      </c>
      <c r="I130" s="43"/>
      <c r="J130" s="43"/>
      <c r="K130" s="41"/>
      <c r="L130" s="43"/>
    </row>
    <row r="131" spans="1:12" ht="12.75">
      <c r="A131" s="5" t="s">
        <v>27</v>
      </c>
      <c r="B131" s="5" t="s">
        <v>10</v>
      </c>
      <c r="C131" s="32"/>
      <c r="D131" s="5">
        <v>2.3</v>
      </c>
      <c r="E131" s="5">
        <v>1.9</v>
      </c>
      <c r="F131" s="5">
        <v>2.5</v>
      </c>
      <c r="G131" s="5">
        <v>2.1</v>
      </c>
      <c r="H131" s="5">
        <f aca="true" t="shared" si="6" ref="H131:H140">SUM(C131:G131)-MAX(C131:G131)-MIN(C131:G131)</f>
        <v>4.399999999999999</v>
      </c>
      <c r="I131" s="42">
        <f>H131+H132</f>
        <v>8.599999999999998</v>
      </c>
      <c r="J131" s="42">
        <f>I131/2</f>
        <v>4.299999999999999</v>
      </c>
      <c r="K131" s="40">
        <v>1.2</v>
      </c>
      <c r="L131" s="42">
        <f>J131-K131</f>
        <v>3.0999999999999988</v>
      </c>
    </row>
    <row r="132" spans="1:12" ht="12.75">
      <c r="A132" s="6" t="s">
        <v>26</v>
      </c>
      <c r="B132" s="5" t="s">
        <v>12</v>
      </c>
      <c r="C132" s="32"/>
      <c r="D132" s="5">
        <v>2.2</v>
      </c>
      <c r="E132" s="5">
        <v>1.8</v>
      </c>
      <c r="F132" s="5">
        <v>2.5</v>
      </c>
      <c r="G132" s="5">
        <v>2</v>
      </c>
      <c r="H132" s="5">
        <f t="shared" si="6"/>
        <v>4.2</v>
      </c>
      <c r="I132" s="43"/>
      <c r="J132" s="43"/>
      <c r="K132" s="41"/>
      <c r="L132" s="43"/>
    </row>
    <row r="133" spans="1:12" ht="12.75">
      <c r="A133" s="5" t="s">
        <v>101</v>
      </c>
      <c r="B133" s="5" t="s">
        <v>10</v>
      </c>
      <c r="C133" s="32"/>
      <c r="D133" s="5">
        <v>2.8</v>
      </c>
      <c r="E133" s="5">
        <v>2.3</v>
      </c>
      <c r="F133" s="5">
        <v>2.7</v>
      </c>
      <c r="G133" s="5">
        <v>2.2</v>
      </c>
      <c r="H133" s="5">
        <f t="shared" si="6"/>
        <v>5</v>
      </c>
      <c r="I133" s="42">
        <f>H133+H134</f>
        <v>9.799999999999999</v>
      </c>
      <c r="J133" s="42">
        <f>I133/2</f>
        <v>4.8999999999999995</v>
      </c>
      <c r="K133" s="40">
        <v>0.2</v>
      </c>
      <c r="L133" s="42">
        <f>J133-K133</f>
        <v>4.699999999999999</v>
      </c>
    </row>
    <row r="134" spans="1:12" ht="12.75">
      <c r="A134" s="6" t="s">
        <v>72</v>
      </c>
      <c r="B134" s="5" t="s">
        <v>12</v>
      </c>
      <c r="C134" s="32"/>
      <c r="D134" s="5">
        <v>2.7</v>
      </c>
      <c r="E134" s="5">
        <v>2.2</v>
      </c>
      <c r="F134" s="5">
        <v>2.6</v>
      </c>
      <c r="G134" s="5">
        <v>2.1</v>
      </c>
      <c r="H134" s="5">
        <f t="shared" si="6"/>
        <v>4.799999999999999</v>
      </c>
      <c r="I134" s="43"/>
      <c r="J134" s="43"/>
      <c r="K134" s="41"/>
      <c r="L134" s="43"/>
    </row>
    <row r="135" spans="1:12" ht="12.75">
      <c r="A135" s="5" t="s">
        <v>55</v>
      </c>
      <c r="B135" s="5" t="s">
        <v>10</v>
      </c>
      <c r="C135" s="32"/>
      <c r="D135" s="5">
        <v>3.2</v>
      </c>
      <c r="E135" s="5">
        <v>3.1</v>
      </c>
      <c r="F135" s="5">
        <v>3.2</v>
      </c>
      <c r="G135" s="5">
        <v>3.1</v>
      </c>
      <c r="H135" s="5">
        <f t="shared" si="6"/>
        <v>6.299999999999999</v>
      </c>
      <c r="I135" s="42">
        <f>H135+H136</f>
        <v>12.399999999999999</v>
      </c>
      <c r="J135" s="42">
        <f>I135/2</f>
        <v>6.199999999999999</v>
      </c>
      <c r="K135" s="40">
        <v>0.6</v>
      </c>
      <c r="L135" s="42">
        <f>J135-K135</f>
        <v>5.6</v>
      </c>
    </row>
    <row r="136" spans="1:12" ht="12.75">
      <c r="A136" s="6" t="s">
        <v>11</v>
      </c>
      <c r="B136" s="5" t="s">
        <v>12</v>
      </c>
      <c r="C136" s="32"/>
      <c r="D136" s="5">
        <v>3.1</v>
      </c>
      <c r="E136" s="5">
        <v>3</v>
      </c>
      <c r="F136" s="5">
        <v>3.1</v>
      </c>
      <c r="G136" s="5">
        <v>3</v>
      </c>
      <c r="H136" s="5">
        <f t="shared" si="6"/>
        <v>6.1</v>
      </c>
      <c r="I136" s="43"/>
      <c r="J136" s="43"/>
      <c r="K136" s="41"/>
      <c r="L136" s="43"/>
    </row>
    <row r="137" spans="1:12" ht="12.75">
      <c r="A137" s="5" t="s">
        <v>54</v>
      </c>
      <c r="B137" s="5" t="s">
        <v>10</v>
      </c>
      <c r="C137" s="32"/>
      <c r="D137" s="5">
        <v>3.6</v>
      </c>
      <c r="E137" s="5">
        <v>3.3</v>
      </c>
      <c r="F137" s="5">
        <v>3.7</v>
      </c>
      <c r="G137" s="5">
        <v>3.8</v>
      </c>
      <c r="H137" s="5">
        <f t="shared" si="6"/>
        <v>7.300000000000002</v>
      </c>
      <c r="I137" s="42">
        <f>H137+H138</f>
        <v>14.4</v>
      </c>
      <c r="J137" s="42">
        <f>I137/2</f>
        <v>7.2</v>
      </c>
      <c r="K137" s="40">
        <v>0.8</v>
      </c>
      <c r="L137" s="42">
        <f>J137-K137</f>
        <v>6.4</v>
      </c>
    </row>
    <row r="138" spans="1:12" ht="12.75">
      <c r="A138" s="6" t="s">
        <v>11</v>
      </c>
      <c r="B138" s="5" t="s">
        <v>12</v>
      </c>
      <c r="C138" s="32"/>
      <c r="D138" s="5">
        <v>3.5</v>
      </c>
      <c r="E138" s="5">
        <v>3.3</v>
      </c>
      <c r="F138" s="5">
        <v>3.6</v>
      </c>
      <c r="G138" s="5">
        <v>3.8</v>
      </c>
      <c r="H138" s="5">
        <f t="shared" si="6"/>
        <v>7.099999999999999</v>
      </c>
      <c r="I138" s="43"/>
      <c r="J138" s="43"/>
      <c r="K138" s="41"/>
      <c r="L138" s="43"/>
    </row>
    <row r="139" spans="1:12" ht="12.75">
      <c r="A139" s="5" t="s">
        <v>56</v>
      </c>
      <c r="B139" s="5" t="s">
        <v>10</v>
      </c>
      <c r="C139" s="32"/>
      <c r="D139" s="5">
        <v>6</v>
      </c>
      <c r="E139" s="5">
        <v>5.9</v>
      </c>
      <c r="F139" s="5">
        <v>5.5</v>
      </c>
      <c r="G139" s="5">
        <v>6.1</v>
      </c>
      <c r="H139" s="5">
        <f t="shared" si="6"/>
        <v>11.899999999999999</v>
      </c>
      <c r="I139" s="42">
        <f>H139+H140</f>
        <v>23.7</v>
      </c>
      <c r="J139" s="42">
        <f>I139/2</f>
        <v>11.85</v>
      </c>
      <c r="K139" s="40">
        <v>0</v>
      </c>
      <c r="L139" s="42">
        <f>J139-K139</f>
        <v>11.85</v>
      </c>
    </row>
    <row r="140" spans="1:12" ht="12.75">
      <c r="A140" s="6" t="s">
        <v>15</v>
      </c>
      <c r="B140" s="5" t="s">
        <v>12</v>
      </c>
      <c r="C140" s="32"/>
      <c r="D140" s="5">
        <v>5.9</v>
      </c>
      <c r="E140" s="5">
        <v>5.9</v>
      </c>
      <c r="F140" s="5">
        <v>5.5</v>
      </c>
      <c r="G140" s="5">
        <v>6</v>
      </c>
      <c r="H140" s="5">
        <f t="shared" si="6"/>
        <v>11.8</v>
      </c>
      <c r="I140" s="43"/>
      <c r="J140" s="43"/>
      <c r="K140" s="41"/>
      <c r="L140" s="43"/>
    </row>
    <row r="141" ht="13.5" thickBot="1"/>
    <row r="142" spans="1:4" ht="13.5" thickBot="1">
      <c r="A142" s="46" t="s">
        <v>28</v>
      </c>
      <c r="B142" s="47"/>
      <c r="C142" s="47"/>
      <c r="D142" s="48"/>
    </row>
    <row r="143" spans="1:3" ht="12.75">
      <c r="A143" s="3"/>
      <c r="B143" s="3"/>
      <c r="C143" s="3"/>
    </row>
    <row r="144" spans="1:11" ht="12.75">
      <c r="A144" s="44" t="s">
        <v>29</v>
      </c>
      <c r="B144" s="45"/>
      <c r="C144" s="4" t="s">
        <v>30</v>
      </c>
      <c r="D144" s="4" t="s">
        <v>31</v>
      </c>
      <c r="E144" s="4" t="s">
        <v>32</v>
      </c>
      <c r="F144" s="4" t="s">
        <v>33</v>
      </c>
      <c r="G144" s="4" t="s">
        <v>34</v>
      </c>
      <c r="H144" s="4" t="s">
        <v>35</v>
      </c>
      <c r="I144" s="4" t="s">
        <v>7</v>
      </c>
      <c r="J144" s="4" t="s">
        <v>9</v>
      </c>
      <c r="K144" s="4" t="s">
        <v>7</v>
      </c>
    </row>
    <row r="145" spans="1:11" ht="12.75">
      <c r="A145" s="5" t="s">
        <v>37</v>
      </c>
      <c r="B145" s="40" t="s">
        <v>36</v>
      </c>
      <c r="C145" s="53"/>
      <c r="D145" s="40">
        <v>8</v>
      </c>
      <c r="E145" s="40">
        <v>10</v>
      </c>
      <c r="F145" s="40">
        <v>10</v>
      </c>
      <c r="G145" s="40">
        <v>10</v>
      </c>
      <c r="H145" s="40">
        <f>SUM(C145:G146)-MAX(C145:G146)-MIN(C145:G146)</f>
        <v>20</v>
      </c>
      <c r="I145" s="42">
        <f>H145/2</f>
        <v>10</v>
      </c>
      <c r="J145" s="40">
        <v>0.4</v>
      </c>
      <c r="K145" s="42">
        <f>I145-J145</f>
        <v>9.6</v>
      </c>
    </row>
    <row r="146" spans="1:11" ht="12.75">
      <c r="A146" s="6" t="s">
        <v>13</v>
      </c>
      <c r="B146" s="41"/>
      <c r="C146" s="54"/>
      <c r="D146" s="41"/>
      <c r="E146" s="41"/>
      <c r="F146" s="41"/>
      <c r="G146" s="41"/>
      <c r="H146" s="41"/>
      <c r="I146" s="43"/>
      <c r="J146" s="41"/>
      <c r="K146" s="43"/>
    </row>
    <row r="147" spans="1:11" ht="12.75">
      <c r="A147" s="5" t="s">
        <v>38</v>
      </c>
      <c r="B147" s="40" t="s">
        <v>36</v>
      </c>
      <c r="C147" s="53"/>
      <c r="D147" s="40">
        <v>11</v>
      </c>
      <c r="E147" s="40">
        <v>12</v>
      </c>
      <c r="F147" s="40">
        <v>14</v>
      </c>
      <c r="G147" s="40">
        <v>15</v>
      </c>
      <c r="H147" s="40">
        <f>SUM(C147:G148)-MAX(C147:G148)-MIN(C147:G148)</f>
        <v>26</v>
      </c>
      <c r="I147" s="42">
        <f>H147/2</f>
        <v>13</v>
      </c>
      <c r="J147" s="40">
        <v>0.4</v>
      </c>
      <c r="K147" s="42">
        <f>I147-J147</f>
        <v>12.6</v>
      </c>
    </row>
    <row r="148" spans="1:11" ht="12.75">
      <c r="A148" s="6" t="s">
        <v>18</v>
      </c>
      <c r="B148" s="41"/>
      <c r="C148" s="54"/>
      <c r="D148" s="41"/>
      <c r="E148" s="41"/>
      <c r="F148" s="41"/>
      <c r="G148" s="41"/>
      <c r="H148" s="41"/>
      <c r="I148" s="43"/>
      <c r="J148" s="41"/>
      <c r="K148" s="43"/>
    </row>
    <row r="149" spans="1:11" ht="12.75">
      <c r="A149" s="5" t="s">
        <v>102</v>
      </c>
      <c r="B149" s="40" t="s">
        <v>36</v>
      </c>
      <c r="C149" s="53"/>
      <c r="D149" s="40">
        <v>12</v>
      </c>
      <c r="E149" s="40">
        <v>11</v>
      </c>
      <c r="F149" s="40">
        <v>11</v>
      </c>
      <c r="G149" s="40">
        <v>12</v>
      </c>
      <c r="H149" s="40">
        <f>SUM(C149:G150)-MAX(C149:G150)-MIN(C149:G150)</f>
        <v>23</v>
      </c>
      <c r="I149" s="42">
        <f>H149/2</f>
        <v>11.5</v>
      </c>
      <c r="J149" s="40">
        <v>0.6</v>
      </c>
      <c r="K149" s="42">
        <f>I149-J149</f>
        <v>10.9</v>
      </c>
    </row>
    <row r="150" spans="1:11" ht="12.75">
      <c r="A150" s="6" t="s">
        <v>81</v>
      </c>
      <c r="B150" s="41"/>
      <c r="C150" s="54"/>
      <c r="D150" s="41"/>
      <c r="E150" s="41"/>
      <c r="F150" s="41"/>
      <c r="G150" s="41"/>
      <c r="H150" s="41"/>
      <c r="I150" s="43"/>
      <c r="J150" s="41"/>
      <c r="K150" s="43"/>
    </row>
    <row r="151" spans="1:11" ht="12.75">
      <c r="A151" s="5" t="s">
        <v>103</v>
      </c>
      <c r="B151" s="40" t="s">
        <v>36</v>
      </c>
      <c r="C151" s="53"/>
      <c r="D151" s="40">
        <v>14</v>
      </c>
      <c r="E151" s="40">
        <v>17</v>
      </c>
      <c r="F151" s="40">
        <v>16</v>
      </c>
      <c r="G151" s="40">
        <v>16</v>
      </c>
      <c r="H151" s="40">
        <f>SUM(C151:G152)-MAX(C151:G152)-MIN(C151:G152)</f>
        <v>32</v>
      </c>
      <c r="I151" s="42">
        <f>H151/2</f>
        <v>16</v>
      </c>
      <c r="J151" s="40">
        <v>0.2</v>
      </c>
      <c r="K151" s="42">
        <f>I151-J151</f>
        <v>15.8</v>
      </c>
    </row>
    <row r="152" spans="1:11" ht="12.75">
      <c r="A152" s="6" t="s">
        <v>15</v>
      </c>
      <c r="B152" s="41"/>
      <c r="C152" s="54"/>
      <c r="D152" s="41"/>
      <c r="E152" s="41"/>
      <c r="F152" s="41"/>
      <c r="G152" s="41"/>
      <c r="H152" s="41"/>
      <c r="I152" s="43"/>
      <c r="J152" s="41"/>
      <c r="K152" s="43"/>
    </row>
    <row r="153" spans="1:11" ht="12.75">
      <c r="A153" s="5" t="s">
        <v>104</v>
      </c>
      <c r="B153" s="40" t="s">
        <v>36</v>
      </c>
      <c r="C153" s="53"/>
      <c r="D153" s="40">
        <v>13</v>
      </c>
      <c r="E153" s="40">
        <v>13</v>
      </c>
      <c r="F153" s="40">
        <v>17</v>
      </c>
      <c r="G153" s="40">
        <v>14</v>
      </c>
      <c r="H153" s="40">
        <f>SUM(C153:G154)-MAX(C153:G154)-MIN(C153:G154)</f>
        <v>27</v>
      </c>
      <c r="I153" s="42">
        <f>H153/2</f>
        <v>13.5</v>
      </c>
      <c r="J153" s="40">
        <v>0.6</v>
      </c>
      <c r="K153" s="42">
        <f>I153-J153</f>
        <v>12.9</v>
      </c>
    </row>
    <row r="154" spans="1:11" ht="12.75">
      <c r="A154" s="6" t="s">
        <v>72</v>
      </c>
      <c r="B154" s="41"/>
      <c r="C154" s="54"/>
      <c r="D154" s="41"/>
      <c r="E154" s="41"/>
      <c r="F154" s="41"/>
      <c r="G154" s="41"/>
      <c r="H154" s="41"/>
      <c r="I154" s="43"/>
      <c r="J154" s="41"/>
      <c r="K154" s="43"/>
    </row>
    <row r="155" spans="1:11" ht="12.75">
      <c r="A155" s="5" t="s">
        <v>105</v>
      </c>
      <c r="B155" s="40" t="s">
        <v>36</v>
      </c>
      <c r="C155" s="53"/>
      <c r="D155" s="40">
        <v>16</v>
      </c>
      <c r="E155" s="40">
        <v>14</v>
      </c>
      <c r="F155" s="40">
        <v>15</v>
      </c>
      <c r="G155" s="40">
        <v>11</v>
      </c>
      <c r="H155" s="40">
        <f>SUM(C155:G156)-MAX(C155:G156)-MIN(C155:G156)</f>
        <v>29</v>
      </c>
      <c r="I155" s="42">
        <f>H155/2</f>
        <v>14.5</v>
      </c>
      <c r="J155" s="40">
        <v>1.6</v>
      </c>
      <c r="K155" s="42">
        <f>I155-J155</f>
        <v>12.9</v>
      </c>
    </row>
    <row r="156" spans="1:11" ht="12.75">
      <c r="A156" s="6" t="s">
        <v>13</v>
      </c>
      <c r="B156" s="41"/>
      <c r="C156" s="54"/>
      <c r="D156" s="41"/>
      <c r="E156" s="41"/>
      <c r="F156" s="41"/>
      <c r="G156" s="41"/>
      <c r="H156" s="41"/>
      <c r="I156" s="43"/>
      <c r="J156" s="41"/>
      <c r="K156" s="43"/>
    </row>
    <row r="157" spans="1:11" ht="12.75">
      <c r="A157" s="5" t="s">
        <v>39</v>
      </c>
      <c r="B157" s="40" t="s">
        <v>36</v>
      </c>
      <c r="C157" s="53"/>
      <c r="D157" s="40">
        <v>18</v>
      </c>
      <c r="E157" s="40">
        <v>20</v>
      </c>
      <c r="F157" s="40">
        <v>20</v>
      </c>
      <c r="G157" s="40">
        <v>21</v>
      </c>
      <c r="H157" s="40">
        <f>SUM(C157:G158)-MAX(C157:G158)-MIN(C157:G158)</f>
        <v>40</v>
      </c>
      <c r="I157" s="42">
        <f>H157/2</f>
        <v>20</v>
      </c>
      <c r="J157" s="40">
        <v>0.4</v>
      </c>
      <c r="K157" s="42">
        <f>I157-J157</f>
        <v>19.6</v>
      </c>
    </row>
    <row r="158" spans="1:11" ht="12.75">
      <c r="A158" s="6" t="s">
        <v>14</v>
      </c>
      <c r="B158" s="41"/>
      <c r="C158" s="54"/>
      <c r="D158" s="41"/>
      <c r="E158" s="41"/>
      <c r="F158" s="41"/>
      <c r="G158" s="41"/>
      <c r="H158" s="41"/>
      <c r="I158" s="43"/>
      <c r="J158" s="41"/>
      <c r="K158" s="43"/>
    </row>
    <row r="159" ht="13.5" thickBot="1"/>
    <row r="160" spans="1:4" ht="13.5" thickBot="1">
      <c r="A160" s="46" t="s">
        <v>40</v>
      </c>
      <c r="B160" s="47"/>
      <c r="C160" s="47"/>
      <c r="D160" s="48"/>
    </row>
    <row r="161" spans="1:3" ht="12.75">
      <c r="A161" s="3"/>
      <c r="B161" s="3"/>
      <c r="C161" s="3"/>
    </row>
    <row r="162" spans="1:11" ht="12.75">
      <c r="A162" s="44" t="s">
        <v>29</v>
      </c>
      <c r="B162" s="45"/>
      <c r="C162" s="4" t="s">
        <v>30</v>
      </c>
      <c r="D162" s="4" t="s">
        <v>31</v>
      </c>
      <c r="E162" s="4" t="s">
        <v>32</v>
      </c>
      <c r="F162" s="4" t="s">
        <v>33</v>
      </c>
      <c r="G162" s="4" t="s">
        <v>34</v>
      </c>
      <c r="H162" s="4" t="s">
        <v>35</v>
      </c>
      <c r="I162" s="4" t="s">
        <v>7</v>
      </c>
      <c r="J162" s="4" t="s">
        <v>9</v>
      </c>
      <c r="K162" s="4" t="s">
        <v>7</v>
      </c>
    </row>
    <row r="163" spans="1:11" ht="12.75">
      <c r="A163" s="5" t="s">
        <v>106</v>
      </c>
      <c r="B163" s="40" t="s">
        <v>36</v>
      </c>
      <c r="C163" s="40">
        <v>17</v>
      </c>
      <c r="D163" s="40">
        <v>15</v>
      </c>
      <c r="E163" s="40">
        <v>17</v>
      </c>
      <c r="F163" s="40">
        <v>16</v>
      </c>
      <c r="G163" s="40"/>
      <c r="H163" s="40">
        <f>SUM(C163:G164)-MAX(C163:G164)-MIN(C163:G164)</f>
        <v>33</v>
      </c>
      <c r="I163" s="42">
        <f>H163/2</f>
        <v>16.5</v>
      </c>
      <c r="J163" s="40">
        <v>1.2</v>
      </c>
      <c r="K163" s="42">
        <f>I163-J163</f>
        <v>15.3</v>
      </c>
    </row>
    <row r="164" spans="1:11" ht="12.75">
      <c r="A164" s="6" t="s">
        <v>97</v>
      </c>
      <c r="B164" s="41"/>
      <c r="C164" s="41"/>
      <c r="D164" s="41"/>
      <c r="E164" s="41"/>
      <c r="F164" s="41"/>
      <c r="G164" s="41"/>
      <c r="H164" s="41"/>
      <c r="I164" s="43"/>
      <c r="J164" s="41"/>
      <c r="K164" s="43"/>
    </row>
    <row r="165" spans="1:11" ht="12.75">
      <c r="A165" s="5" t="s">
        <v>41</v>
      </c>
      <c r="B165" s="40" t="s">
        <v>36</v>
      </c>
      <c r="C165" s="40">
        <v>24</v>
      </c>
      <c r="D165" s="40">
        <v>26</v>
      </c>
      <c r="E165" s="40">
        <v>24</v>
      </c>
      <c r="F165" s="40">
        <v>24</v>
      </c>
      <c r="G165" s="40"/>
      <c r="H165" s="40">
        <f>SUM(C165:G166)-MAX(C165:G166)-MIN(C165:G166)</f>
        <v>48</v>
      </c>
      <c r="I165" s="42">
        <f>H165/2</f>
        <v>24</v>
      </c>
      <c r="J165" s="40">
        <v>0.4</v>
      </c>
      <c r="K165" s="42">
        <f>I165-J165</f>
        <v>23.6</v>
      </c>
    </row>
    <row r="166" spans="1:11" ht="12.75">
      <c r="A166" s="6" t="s">
        <v>14</v>
      </c>
      <c r="B166" s="41"/>
      <c r="C166" s="41"/>
      <c r="D166" s="41"/>
      <c r="E166" s="41"/>
      <c r="F166" s="41"/>
      <c r="G166" s="41"/>
      <c r="H166" s="41"/>
      <c r="I166" s="43"/>
      <c r="J166" s="41"/>
      <c r="K166" s="43"/>
    </row>
    <row r="167" spans="1:11" ht="12.75">
      <c r="A167" s="5" t="s">
        <v>107</v>
      </c>
      <c r="B167" s="40" t="s">
        <v>36</v>
      </c>
      <c r="C167" s="40">
        <v>19</v>
      </c>
      <c r="D167" s="40">
        <v>21</v>
      </c>
      <c r="E167" s="40">
        <v>24</v>
      </c>
      <c r="F167" s="40">
        <v>20</v>
      </c>
      <c r="G167" s="40"/>
      <c r="H167" s="40">
        <f>SUM(C167:G168)-MAX(C167:G168)-MIN(C167:G168)</f>
        <v>41</v>
      </c>
      <c r="I167" s="42">
        <f>H167/2</f>
        <v>20.5</v>
      </c>
      <c r="J167" s="40">
        <v>0.4</v>
      </c>
      <c r="K167" s="42">
        <f>I167-J167</f>
        <v>20.1</v>
      </c>
    </row>
    <row r="168" spans="1:11" ht="12.75">
      <c r="A168" s="6" t="s">
        <v>75</v>
      </c>
      <c r="B168" s="41"/>
      <c r="C168" s="41"/>
      <c r="D168" s="41"/>
      <c r="E168" s="41"/>
      <c r="F168" s="41"/>
      <c r="G168" s="41"/>
      <c r="H168" s="41"/>
      <c r="I168" s="43"/>
      <c r="J168" s="41"/>
      <c r="K168" s="43"/>
    </row>
    <row r="169" spans="1:11" ht="12.75">
      <c r="A169" s="5" t="s">
        <v>108</v>
      </c>
      <c r="B169" s="40" t="s">
        <v>36</v>
      </c>
      <c r="C169" s="40">
        <v>18</v>
      </c>
      <c r="D169" s="40">
        <v>20</v>
      </c>
      <c r="E169" s="40">
        <v>23</v>
      </c>
      <c r="F169" s="40">
        <v>21</v>
      </c>
      <c r="G169" s="40"/>
      <c r="H169" s="40">
        <f>SUM(C169:G170)-MAX(C169:G170)-MIN(C169:G170)</f>
        <v>41</v>
      </c>
      <c r="I169" s="42">
        <f>H169/2</f>
        <v>20.5</v>
      </c>
      <c r="J169" s="40">
        <v>0</v>
      </c>
      <c r="K169" s="42">
        <f>I169-J169</f>
        <v>20.5</v>
      </c>
    </row>
    <row r="170" spans="1:11" ht="12.75">
      <c r="A170" s="6" t="s">
        <v>18</v>
      </c>
      <c r="B170" s="41"/>
      <c r="C170" s="41"/>
      <c r="D170" s="41"/>
      <c r="E170" s="41"/>
      <c r="F170" s="41"/>
      <c r="G170" s="41"/>
      <c r="H170" s="41"/>
      <c r="I170" s="43"/>
      <c r="J170" s="41"/>
      <c r="K170" s="43"/>
    </row>
    <row r="171" spans="1:11" ht="12.75">
      <c r="A171" s="5" t="s">
        <v>109</v>
      </c>
      <c r="B171" s="40" t="s">
        <v>36</v>
      </c>
      <c r="C171" s="40">
        <v>15</v>
      </c>
      <c r="D171" s="40">
        <v>16</v>
      </c>
      <c r="E171" s="40">
        <v>23</v>
      </c>
      <c r="F171" s="40">
        <v>22</v>
      </c>
      <c r="G171" s="40"/>
      <c r="H171" s="40">
        <f>SUM(C171:G172)-MAX(C171:G172)-MIN(C171:G172)</f>
        <v>38</v>
      </c>
      <c r="I171" s="42">
        <f>H171/2</f>
        <v>19</v>
      </c>
      <c r="J171" s="40">
        <v>1</v>
      </c>
      <c r="K171" s="42">
        <f>I171-J171</f>
        <v>18</v>
      </c>
    </row>
    <row r="172" spans="1:11" ht="12.75">
      <c r="A172" s="6" t="s">
        <v>64</v>
      </c>
      <c r="B172" s="41"/>
      <c r="C172" s="41"/>
      <c r="D172" s="41"/>
      <c r="E172" s="41"/>
      <c r="F172" s="41"/>
      <c r="G172" s="41"/>
      <c r="H172" s="41"/>
      <c r="I172" s="43"/>
      <c r="J172" s="41"/>
      <c r="K172" s="43"/>
    </row>
    <row r="173" spans="1:11" ht="12.75">
      <c r="A173" s="5" t="s">
        <v>42</v>
      </c>
      <c r="B173" s="40" t="s">
        <v>36</v>
      </c>
      <c r="C173" s="40">
        <v>23</v>
      </c>
      <c r="D173" s="40">
        <v>23</v>
      </c>
      <c r="E173" s="40">
        <v>26</v>
      </c>
      <c r="F173" s="40">
        <v>27</v>
      </c>
      <c r="G173" s="40"/>
      <c r="H173" s="40">
        <f>SUM(C173:G174)-MAX(C173:G174)-MIN(C173:G174)</f>
        <v>49</v>
      </c>
      <c r="I173" s="42">
        <f>H173/2</f>
        <v>24.5</v>
      </c>
      <c r="J173" s="40">
        <v>0.4</v>
      </c>
      <c r="K173" s="42">
        <f>I173-J173</f>
        <v>24.1</v>
      </c>
    </row>
    <row r="174" spans="1:11" ht="12.75">
      <c r="A174" s="6" t="s">
        <v>11</v>
      </c>
      <c r="B174" s="41"/>
      <c r="C174" s="41"/>
      <c r="D174" s="41"/>
      <c r="E174" s="41"/>
      <c r="F174" s="41"/>
      <c r="G174" s="41"/>
      <c r="H174" s="41"/>
      <c r="I174" s="43"/>
      <c r="J174" s="41"/>
      <c r="K174" s="43"/>
    </row>
    <row r="175" spans="1:11" ht="12.75">
      <c r="A175" s="5" t="s">
        <v>110</v>
      </c>
      <c r="B175" s="40" t="s">
        <v>36</v>
      </c>
      <c r="C175" s="40">
        <v>21</v>
      </c>
      <c r="D175" s="40">
        <v>25</v>
      </c>
      <c r="E175" s="40">
        <v>25</v>
      </c>
      <c r="F175" s="40">
        <v>25</v>
      </c>
      <c r="G175" s="40"/>
      <c r="H175" s="40">
        <f>SUM(C175:G176)-MAX(C175:G176)-MIN(C175:G176)</f>
        <v>50</v>
      </c>
      <c r="I175" s="42">
        <f>H175/2</f>
        <v>25</v>
      </c>
      <c r="J175" s="40">
        <v>0.8</v>
      </c>
      <c r="K175" s="42">
        <f>I175-J175</f>
        <v>24.2</v>
      </c>
    </row>
    <row r="176" spans="1:11" ht="12.75">
      <c r="A176" s="6" t="s">
        <v>81</v>
      </c>
      <c r="B176" s="41"/>
      <c r="C176" s="41"/>
      <c r="D176" s="41"/>
      <c r="E176" s="41"/>
      <c r="F176" s="41"/>
      <c r="G176" s="41"/>
      <c r="H176" s="41"/>
      <c r="I176" s="43"/>
      <c r="J176" s="41"/>
      <c r="K176" s="43"/>
    </row>
    <row r="177" spans="1:11" ht="12.75">
      <c r="A177" s="5" t="s">
        <v>43</v>
      </c>
      <c r="B177" s="40" t="s">
        <v>36</v>
      </c>
      <c r="C177" s="40">
        <v>21</v>
      </c>
      <c r="D177" s="40">
        <v>25</v>
      </c>
      <c r="E177" s="40">
        <v>26</v>
      </c>
      <c r="F177" s="40">
        <v>29</v>
      </c>
      <c r="G177" s="40"/>
      <c r="H177" s="40">
        <f>SUM(C177:G178)-MAX(C177:G178)-MIN(C177:G178)</f>
        <v>51</v>
      </c>
      <c r="I177" s="42">
        <f>H177/2</f>
        <v>25.5</v>
      </c>
      <c r="J177" s="40">
        <v>0.4</v>
      </c>
      <c r="K177" s="42">
        <f>I177-J177</f>
        <v>25.1</v>
      </c>
    </row>
    <row r="178" spans="1:11" ht="12.75">
      <c r="A178" s="6" t="s">
        <v>11</v>
      </c>
      <c r="B178" s="41"/>
      <c r="C178" s="41"/>
      <c r="D178" s="41"/>
      <c r="E178" s="41"/>
      <c r="F178" s="41"/>
      <c r="G178" s="41"/>
      <c r="H178" s="41"/>
      <c r="I178" s="43"/>
      <c r="J178" s="41"/>
      <c r="K178" s="43"/>
    </row>
    <row r="179" spans="1:11" ht="12.75">
      <c r="A179" s="5" t="s">
        <v>111</v>
      </c>
      <c r="B179" s="40" t="s">
        <v>36</v>
      </c>
      <c r="C179" s="40">
        <v>27</v>
      </c>
      <c r="D179" s="40">
        <v>28</v>
      </c>
      <c r="E179" s="40">
        <v>28</v>
      </c>
      <c r="F179" s="40">
        <v>31</v>
      </c>
      <c r="G179" s="40"/>
      <c r="H179" s="40">
        <f>SUM(C179:G180)-MAX(C179:G180)-MIN(C179:G180)</f>
        <v>56</v>
      </c>
      <c r="I179" s="42">
        <f>H179/2</f>
        <v>28</v>
      </c>
      <c r="J179" s="40">
        <v>0.6</v>
      </c>
      <c r="K179" s="42">
        <f>I179-J179</f>
        <v>27.4</v>
      </c>
    </row>
    <row r="180" spans="1:11" ht="12.75">
      <c r="A180" s="6" t="s">
        <v>72</v>
      </c>
      <c r="B180" s="41"/>
      <c r="C180" s="41"/>
      <c r="D180" s="41"/>
      <c r="E180" s="41"/>
      <c r="F180" s="41"/>
      <c r="G180" s="41"/>
      <c r="H180" s="41"/>
      <c r="I180" s="43"/>
      <c r="J180" s="41"/>
      <c r="K180" s="43"/>
    </row>
    <row r="181" spans="1:11" ht="12.75">
      <c r="A181" s="5" t="s">
        <v>44</v>
      </c>
      <c r="B181" s="40" t="s">
        <v>36</v>
      </c>
      <c r="C181" s="40">
        <v>20</v>
      </c>
      <c r="D181" s="40">
        <v>24</v>
      </c>
      <c r="E181" s="40">
        <v>23</v>
      </c>
      <c r="F181" s="40">
        <v>24</v>
      </c>
      <c r="G181" s="40"/>
      <c r="H181" s="40">
        <f>SUM(C181:G182)-MAX(C181:G182)-MIN(C181:G182)</f>
        <v>47</v>
      </c>
      <c r="I181" s="42">
        <f>H181/2</f>
        <v>23.5</v>
      </c>
      <c r="J181" s="40">
        <v>0.6</v>
      </c>
      <c r="K181" s="42">
        <f>I181-J181</f>
        <v>22.9</v>
      </c>
    </row>
    <row r="182" spans="1:11" ht="12.75">
      <c r="A182" s="6" t="s">
        <v>15</v>
      </c>
      <c r="B182" s="41"/>
      <c r="C182" s="41"/>
      <c r="D182" s="41"/>
      <c r="E182" s="41"/>
      <c r="F182" s="41"/>
      <c r="G182" s="41"/>
      <c r="H182" s="41"/>
      <c r="I182" s="43"/>
      <c r="J182" s="41"/>
      <c r="K182" s="43"/>
    </row>
    <row r="183" spans="1:11" ht="12.75">
      <c r="A183" s="5" t="s">
        <v>112</v>
      </c>
      <c r="B183" s="40" t="s">
        <v>36</v>
      </c>
      <c r="C183" s="40">
        <v>29</v>
      </c>
      <c r="D183" s="40">
        <v>29</v>
      </c>
      <c r="E183" s="40">
        <v>30</v>
      </c>
      <c r="F183" s="40">
        <v>32</v>
      </c>
      <c r="G183" s="40"/>
      <c r="H183" s="40">
        <f>SUM(C183:G184)-MAX(C183:G184)-MIN(C183:G184)</f>
        <v>59</v>
      </c>
      <c r="I183" s="42">
        <f>H183/2</f>
        <v>29.5</v>
      </c>
      <c r="J183" s="40">
        <v>0.4</v>
      </c>
      <c r="K183" s="42">
        <f>I183-J183</f>
        <v>29.1</v>
      </c>
    </row>
    <row r="184" spans="1:11" ht="12.75">
      <c r="A184" s="6" t="s">
        <v>72</v>
      </c>
      <c r="B184" s="41"/>
      <c r="C184" s="41"/>
      <c r="D184" s="41"/>
      <c r="E184" s="41"/>
      <c r="F184" s="41"/>
      <c r="G184" s="41"/>
      <c r="H184" s="41"/>
      <c r="I184" s="43"/>
      <c r="J184" s="41"/>
      <c r="K184" s="43"/>
    </row>
    <row r="185" ht="13.5" thickBot="1"/>
    <row r="186" spans="1:4" ht="13.5" thickBot="1">
      <c r="A186" s="46" t="s">
        <v>113</v>
      </c>
      <c r="B186" s="47"/>
      <c r="C186" s="47"/>
      <c r="D186" s="48"/>
    </row>
    <row r="187" spans="1:3" ht="12.75">
      <c r="A187" s="3"/>
      <c r="B187" s="3"/>
      <c r="C187" s="3"/>
    </row>
    <row r="188" spans="1:11" ht="12.75">
      <c r="A188" s="44" t="s">
        <v>29</v>
      </c>
      <c r="B188" s="45"/>
      <c r="C188" s="4" t="s">
        <v>30</v>
      </c>
      <c r="D188" s="4" t="s">
        <v>31</v>
      </c>
      <c r="E188" s="4" t="s">
        <v>32</v>
      </c>
      <c r="F188" s="4" t="s">
        <v>33</v>
      </c>
      <c r="G188" s="4" t="s">
        <v>34</v>
      </c>
      <c r="H188" s="4" t="s">
        <v>35</v>
      </c>
      <c r="I188" s="4" t="s">
        <v>7</v>
      </c>
      <c r="J188" s="4" t="s">
        <v>9</v>
      </c>
      <c r="K188" s="4" t="s">
        <v>7</v>
      </c>
    </row>
    <row r="189" spans="1:11" ht="12.75">
      <c r="A189" s="5" t="s">
        <v>114</v>
      </c>
      <c r="B189" s="40" t="s">
        <v>36</v>
      </c>
      <c r="C189" s="40"/>
      <c r="D189" s="40">
        <v>22</v>
      </c>
      <c r="E189" s="40">
        <v>22</v>
      </c>
      <c r="F189" s="40">
        <v>18</v>
      </c>
      <c r="G189" s="40">
        <v>20</v>
      </c>
      <c r="H189" s="40">
        <f>SUM(C189:G190)-MAX(C189:G190)-MIN(C189:G190)</f>
        <v>42</v>
      </c>
      <c r="I189" s="42">
        <f>H189/2</f>
        <v>21</v>
      </c>
      <c r="J189" s="40">
        <v>2.4</v>
      </c>
      <c r="K189" s="42">
        <f>I189-J189</f>
        <v>18.6</v>
      </c>
    </row>
    <row r="190" spans="1:11" ht="12.75">
      <c r="A190" s="6" t="s">
        <v>78</v>
      </c>
      <c r="B190" s="41"/>
      <c r="C190" s="41"/>
      <c r="D190" s="41"/>
      <c r="E190" s="41"/>
      <c r="F190" s="41"/>
      <c r="G190" s="41"/>
      <c r="H190" s="41"/>
      <c r="I190" s="43"/>
      <c r="J190" s="41"/>
      <c r="K190" s="43"/>
    </row>
    <row r="191" spans="1:11" ht="12.75">
      <c r="A191" s="5" t="s">
        <v>115</v>
      </c>
      <c r="B191" s="40" t="s">
        <v>36</v>
      </c>
      <c r="C191" s="40"/>
      <c r="D191" s="40">
        <v>21</v>
      </c>
      <c r="E191" s="40">
        <v>18</v>
      </c>
      <c r="F191" s="40">
        <v>22</v>
      </c>
      <c r="G191" s="40">
        <v>22</v>
      </c>
      <c r="H191" s="40">
        <f>SUM(C191:G192)-MAX(C191:G192)-MIN(C191:G192)</f>
        <v>43</v>
      </c>
      <c r="I191" s="42">
        <f>H191/2</f>
        <v>21.5</v>
      </c>
      <c r="J191" s="40">
        <v>0.6</v>
      </c>
      <c r="K191" s="42">
        <f>I191-J191</f>
        <v>20.9</v>
      </c>
    </row>
    <row r="192" spans="1:11" ht="12.75">
      <c r="A192" s="6" t="s">
        <v>20</v>
      </c>
      <c r="B192" s="41"/>
      <c r="C192" s="41"/>
      <c r="D192" s="41"/>
      <c r="E192" s="41"/>
      <c r="F192" s="41"/>
      <c r="G192" s="41"/>
      <c r="H192" s="41"/>
      <c r="I192" s="43"/>
      <c r="J192" s="41"/>
      <c r="K192" s="43"/>
    </row>
    <row r="193" spans="1:11" ht="12.75">
      <c r="A193" s="5" t="s">
        <v>116</v>
      </c>
      <c r="B193" s="40" t="s">
        <v>36</v>
      </c>
      <c r="C193" s="40"/>
      <c r="D193" s="40">
        <v>26</v>
      </c>
      <c r="E193" s="40">
        <v>24</v>
      </c>
      <c r="F193" s="40">
        <v>24</v>
      </c>
      <c r="G193" s="40">
        <v>26</v>
      </c>
      <c r="H193" s="40">
        <f>SUM(C193:G194)-MAX(C193:G194)-MIN(C193:G194)</f>
        <v>50</v>
      </c>
      <c r="I193" s="42">
        <f>H193/2</f>
        <v>25</v>
      </c>
      <c r="J193" s="40">
        <v>0</v>
      </c>
      <c r="K193" s="42">
        <f>I193-J193</f>
        <v>25</v>
      </c>
    </row>
    <row r="194" spans="1:11" ht="12.75">
      <c r="A194" s="6" t="s">
        <v>72</v>
      </c>
      <c r="B194" s="41"/>
      <c r="C194" s="41"/>
      <c r="D194" s="41"/>
      <c r="E194" s="41"/>
      <c r="F194" s="41"/>
      <c r="G194" s="41"/>
      <c r="H194" s="41"/>
      <c r="I194" s="43"/>
      <c r="J194" s="41"/>
      <c r="K194" s="43"/>
    </row>
    <row r="195" spans="1:11" ht="12.75">
      <c r="A195" s="5" t="s">
        <v>117</v>
      </c>
      <c r="B195" s="40" t="s">
        <v>36</v>
      </c>
      <c r="C195" s="40"/>
      <c r="D195" s="40">
        <v>28</v>
      </c>
      <c r="E195" s="40">
        <v>28</v>
      </c>
      <c r="F195" s="40">
        <v>26</v>
      </c>
      <c r="G195" s="40">
        <v>30</v>
      </c>
      <c r="H195" s="40">
        <f>SUM(C195:G196)-MAX(C195:G196)-MIN(C195:G196)</f>
        <v>56</v>
      </c>
      <c r="I195" s="42">
        <f>H195/2</f>
        <v>28</v>
      </c>
      <c r="J195" s="40">
        <v>0.6</v>
      </c>
      <c r="K195" s="42">
        <f>I195-J195</f>
        <v>27.4</v>
      </c>
    </row>
    <row r="196" spans="1:11" ht="12.75">
      <c r="A196" s="6" t="s">
        <v>18</v>
      </c>
      <c r="B196" s="41"/>
      <c r="C196" s="41"/>
      <c r="D196" s="41"/>
      <c r="E196" s="41"/>
      <c r="F196" s="41"/>
      <c r="G196" s="41"/>
      <c r="H196" s="41"/>
      <c r="I196" s="43"/>
      <c r="J196" s="41"/>
      <c r="K196" s="43"/>
    </row>
    <row r="197" spans="1:11" ht="12.75">
      <c r="A197" s="5" t="s">
        <v>118</v>
      </c>
      <c r="B197" s="40" t="s">
        <v>36</v>
      </c>
      <c r="C197" s="40"/>
      <c r="D197" s="40">
        <v>27</v>
      </c>
      <c r="E197" s="40">
        <v>26</v>
      </c>
      <c r="F197" s="40">
        <v>25</v>
      </c>
      <c r="G197" s="40">
        <v>25</v>
      </c>
      <c r="H197" s="40">
        <f>SUM(C197:G198)-MAX(C197:G198)-MIN(C197:G198)</f>
        <v>51</v>
      </c>
      <c r="I197" s="42">
        <f>H197/2</f>
        <v>25.5</v>
      </c>
      <c r="J197" s="40">
        <v>0.6</v>
      </c>
      <c r="K197" s="42">
        <f>I197-J197</f>
        <v>24.9</v>
      </c>
    </row>
    <row r="198" spans="1:11" ht="12.75">
      <c r="A198" s="6" t="s">
        <v>119</v>
      </c>
      <c r="B198" s="41"/>
      <c r="C198" s="41"/>
      <c r="D198" s="41"/>
      <c r="E198" s="41"/>
      <c r="F198" s="41"/>
      <c r="G198" s="41"/>
      <c r="H198" s="41"/>
      <c r="I198" s="43"/>
      <c r="J198" s="41"/>
      <c r="K198" s="43"/>
    </row>
    <row r="199" spans="1:11" ht="12.75">
      <c r="A199" s="5" t="s">
        <v>120</v>
      </c>
      <c r="B199" s="40" t="s">
        <v>36</v>
      </c>
      <c r="C199" s="40"/>
      <c r="D199" s="40">
        <v>32</v>
      </c>
      <c r="E199" s="40">
        <v>31</v>
      </c>
      <c r="F199" s="40">
        <v>31</v>
      </c>
      <c r="G199" s="40">
        <v>32</v>
      </c>
      <c r="H199" s="40">
        <f>SUM(C199:G200)-MAX(C199:G200)-MIN(C199:G200)</f>
        <v>63</v>
      </c>
      <c r="I199" s="42">
        <f>H199/2</f>
        <v>31.5</v>
      </c>
      <c r="J199" s="40">
        <v>0.6</v>
      </c>
      <c r="K199" s="42">
        <f>I199-J199</f>
        <v>30.9</v>
      </c>
    </row>
    <row r="200" spans="1:11" ht="12.75">
      <c r="A200" s="6" t="s">
        <v>23</v>
      </c>
      <c r="B200" s="41"/>
      <c r="C200" s="41"/>
      <c r="D200" s="41"/>
      <c r="E200" s="41"/>
      <c r="F200" s="41"/>
      <c r="G200" s="41"/>
      <c r="H200" s="41"/>
      <c r="I200" s="43"/>
      <c r="J200" s="41"/>
      <c r="K200" s="43"/>
    </row>
    <row r="201" spans="1:11" ht="12.75">
      <c r="A201" s="5" t="s">
        <v>121</v>
      </c>
      <c r="B201" s="40" t="s">
        <v>36</v>
      </c>
      <c r="C201" s="40"/>
      <c r="D201" s="40">
        <v>36</v>
      </c>
      <c r="E201" s="40">
        <v>30</v>
      </c>
      <c r="F201" s="40">
        <v>35</v>
      </c>
      <c r="G201" s="40">
        <v>34</v>
      </c>
      <c r="H201" s="40">
        <f>SUM(C201:G202)-MAX(C201:G202)-MIN(C201:G202)</f>
        <v>69</v>
      </c>
      <c r="I201" s="42">
        <f>H201/2</f>
        <v>34.5</v>
      </c>
      <c r="J201" s="40">
        <v>0.2</v>
      </c>
      <c r="K201" s="42">
        <f>I201-J201</f>
        <v>34.3</v>
      </c>
    </row>
    <row r="202" spans="1:11" ht="12.75">
      <c r="A202" s="6" t="s">
        <v>11</v>
      </c>
      <c r="B202" s="41"/>
      <c r="C202" s="41"/>
      <c r="D202" s="41"/>
      <c r="E202" s="41"/>
      <c r="F202" s="41"/>
      <c r="G202" s="41"/>
      <c r="H202" s="41"/>
      <c r="I202" s="43"/>
      <c r="J202" s="41"/>
      <c r="K202" s="43"/>
    </row>
    <row r="203" spans="1:11" ht="12.75">
      <c r="A203" s="5" t="s">
        <v>122</v>
      </c>
      <c r="B203" s="40" t="s">
        <v>36</v>
      </c>
      <c r="C203" s="40"/>
      <c r="D203" s="40">
        <v>35</v>
      </c>
      <c r="E203" s="40">
        <v>33</v>
      </c>
      <c r="F203" s="40">
        <v>32</v>
      </c>
      <c r="G203" s="40">
        <v>31</v>
      </c>
      <c r="H203" s="40">
        <f>SUM(C203:G204)-MAX(C203:G204)-MIN(C203:G204)</f>
        <v>65</v>
      </c>
      <c r="I203" s="42">
        <f>H203/2</f>
        <v>32.5</v>
      </c>
      <c r="J203" s="40">
        <v>0.4</v>
      </c>
      <c r="K203" s="42">
        <f>I203-J203</f>
        <v>32.1</v>
      </c>
    </row>
    <row r="204" spans="1:11" ht="12.75">
      <c r="A204" s="6" t="s">
        <v>72</v>
      </c>
      <c r="B204" s="41"/>
      <c r="C204" s="41"/>
      <c r="D204" s="41"/>
      <c r="E204" s="41"/>
      <c r="F204" s="41"/>
      <c r="G204" s="41"/>
      <c r="H204" s="41"/>
      <c r="I204" s="43"/>
      <c r="J204" s="41"/>
      <c r="K204" s="43"/>
    </row>
    <row r="205" spans="1:11" ht="12.75">
      <c r="A205" s="5" t="s">
        <v>123</v>
      </c>
      <c r="B205" s="40" t="s">
        <v>36</v>
      </c>
      <c r="C205" s="40"/>
      <c r="D205" s="40">
        <v>47</v>
      </c>
      <c r="E205" s="40">
        <v>42</v>
      </c>
      <c r="F205" s="40">
        <v>44</v>
      </c>
      <c r="G205" s="40">
        <v>42</v>
      </c>
      <c r="H205" s="40">
        <f>SUM(C205:G206)-MAX(C205:G206)-MIN(C205:G206)</f>
        <v>86</v>
      </c>
      <c r="I205" s="42">
        <f>H205/2</f>
        <v>43</v>
      </c>
      <c r="J205" s="40">
        <v>0.6</v>
      </c>
      <c r="K205" s="42">
        <f>I205-J205</f>
        <v>42.4</v>
      </c>
    </row>
    <row r="206" spans="1:11" ht="12.75">
      <c r="A206" s="6" t="s">
        <v>13</v>
      </c>
      <c r="B206" s="41"/>
      <c r="C206" s="41"/>
      <c r="D206" s="41"/>
      <c r="E206" s="41"/>
      <c r="F206" s="41"/>
      <c r="G206" s="41"/>
      <c r="H206" s="41"/>
      <c r="I206" s="43"/>
      <c r="J206" s="41"/>
      <c r="K206" s="43"/>
    </row>
    <row r="207" ht="13.5" thickBot="1"/>
    <row r="208" spans="1:4" ht="13.5" thickBot="1">
      <c r="A208" s="46" t="s">
        <v>124</v>
      </c>
      <c r="B208" s="47"/>
      <c r="C208" s="47"/>
      <c r="D208" s="48"/>
    </row>
    <row r="209" spans="1:3" ht="12.75">
      <c r="A209" s="3"/>
      <c r="B209" s="3"/>
      <c r="C209" s="3"/>
    </row>
    <row r="210" spans="1:11" ht="12.75">
      <c r="A210" s="44" t="s">
        <v>29</v>
      </c>
      <c r="B210" s="45"/>
      <c r="C210" s="4" t="s">
        <v>30</v>
      </c>
      <c r="D210" s="4" t="s">
        <v>31</v>
      </c>
      <c r="E210" s="4" t="s">
        <v>32</v>
      </c>
      <c r="F210" s="4" t="s">
        <v>33</v>
      </c>
      <c r="G210" s="4" t="s">
        <v>34</v>
      </c>
      <c r="H210" s="4" t="s">
        <v>35</v>
      </c>
      <c r="I210" s="4" t="s">
        <v>7</v>
      </c>
      <c r="J210" s="4" t="s">
        <v>9</v>
      </c>
      <c r="K210" s="4" t="s">
        <v>7</v>
      </c>
    </row>
    <row r="211" spans="1:11" s="26" customFormat="1" ht="12.75">
      <c r="A211" s="39" t="s">
        <v>332</v>
      </c>
      <c r="B211" s="51" t="s">
        <v>36</v>
      </c>
      <c r="C211" s="51">
        <v>31</v>
      </c>
      <c r="D211" s="51">
        <v>28</v>
      </c>
      <c r="E211" s="51">
        <v>27</v>
      </c>
      <c r="F211" s="51">
        <v>25</v>
      </c>
      <c r="G211" s="51"/>
      <c r="H211" s="51">
        <f>SUM(C211:G212)-MAX(C211:G212)-MIN(C211:G212)</f>
        <v>55</v>
      </c>
      <c r="I211" s="49">
        <f>H211/2</f>
        <v>27.5</v>
      </c>
      <c r="J211" s="51">
        <v>1</v>
      </c>
      <c r="K211" s="49">
        <f>I211-J211</f>
        <v>26.5</v>
      </c>
    </row>
    <row r="212" spans="1:11" s="26" customFormat="1" ht="12.75">
      <c r="A212" s="39" t="s">
        <v>13</v>
      </c>
      <c r="B212" s="52"/>
      <c r="C212" s="52"/>
      <c r="D212" s="52"/>
      <c r="E212" s="52"/>
      <c r="F212" s="52"/>
      <c r="G212" s="52"/>
      <c r="H212" s="52"/>
      <c r="I212" s="50"/>
      <c r="J212" s="52"/>
      <c r="K212" s="50"/>
    </row>
    <row r="213" spans="1:11" ht="12.75">
      <c r="A213" s="5" t="s">
        <v>125</v>
      </c>
      <c r="B213" s="40" t="s">
        <v>36</v>
      </c>
      <c r="C213" s="40">
        <v>15</v>
      </c>
      <c r="D213" s="40">
        <v>15</v>
      </c>
      <c r="E213" s="40">
        <v>17</v>
      </c>
      <c r="F213" s="40">
        <v>17</v>
      </c>
      <c r="G213" s="40"/>
      <c r="H213" s="40">
        <f>SUM(C213:G214)-MAX(C213:G214)-MIN(C213:G214)</f>
        <v>32</v>
      </c>
      <c r="I213" s="42">
        <f>H213/2</f>
        <v>16</v>
      </c>
      <c r="J213" s="40">
        <v>2.6</v>
      </c>
      <c r="K213" s="42">
        <f>I213-J213</f>
        <v>13.4</v>
      </c>
    </row>
    <row r="214" spans="1:11" ht="12.75">
      <c r="A214" s="6" t="s">
        <v>126</v>
      </c>
      <c r="B214" s="41"/>
      <c r="C214" s="41"/>
      <c r="D214" s="41"/>
      <c r="E214" s="41"/>
      <c r="F214" s="41"/>
      <c r="G214" s="41"/>
      <c r="H214" s="41"/>
      <c r="I214" s="43"/>
      <c r="J214" s="41"/>
      <c r="K214" s="43"/>
    </row>
    <row r="215" spans="1:11" ht="12.75">
      <c r="A215" s="5" t="s">
        <v>127</v>
      </c>
      <c r="B215" s="40" t="s">
        <v>36</v>
      </c>
      <c r="C215" s="40">
        <v>34</v>
      </c>
      <c r="D215" s="40">
        <v>30</v>
      </c>
      <c r="E215" s="40">
        <v>30</v>
      </c>
      <c r="F215" s="40">
        <v>27</v>
      </c>
      <c r="G215" s="40"/>
      <c r="H215" s="40">
        <f>SUM(C215:G216)-MAX(C215:G216)-MIN(C215:G216)</f>
        <v>60</v>
      </c>
      <c r="I215" s="42">
        <f>H215/2</f>
        <v>30</v>
      </c>
      <c r="J215" s="40">
        <v>1.2</v>
      </c>
      <c r="K215" s="42">
        <f>I215-J215</f>
        <v>28.8</v>
      </c>
    </row>
    <row r="216" spans="1:11" ht="12.75">
      <c r="A216" s="6" t="s">
        <v>14</v>
      </c>
      <c r="B216" s="41"/>
      <c r="C216" s="41"/>
      <c r="D216" s="41"/>
      <c r="E216" s="41"/>
      <c r="F216" s="41"/>
      <c r="G216" s="41"/>
      <c r="H216" s="41"/>
      <c r="I216" s="43"/>
      <c r="J216" s="41"/>
      <c r="K216" s="43"/>
    </row>
    <row r="217" spans="1:11" ht="12.75">
      <c r="A217" s="5" t="s">
        <v>128</v>
      </c>
      <c r="B217" s="40" t="s">
        <v>36</v>
      </c>
      <c r="C217" s="40">
        <v>20</v>
      </c>
      <c r="D217" s="40">
        <v>23</v>
      </c>
      <c r="E217" s="40">
        <v>25</v>
      </c>
      <c r="F217" s="40">
        <v>20</v>
      </c>
      <c r="G217" s="40"/>
      <c r="H217" s="40">
        <f>SUM(C217:G218)-MAX(C217:G218)-MIN(C217:G218)</f>
        <v>43</v>
      </c>
      <c r="I217" s="42">
        <f>H217/2</f>
        <v>21.5</v>
      </c>
      <c r="J217" s="40">
        <v>1.6</v>
      </c>
      <c r="K217" s="42">
        <f>I217-J217</f>
        <v>19.9</v>
      </c>
    </row>
    <row r="218" spans="1:11" ht="12.75">
      <c r="A218" s="6" t="s">
        <v>78</v>
      </c>
      <c r="B218" s="41"/>
      <c r="C218" s="41"/>
      <c r="D218" s="41"/>
      <c r="E218" s="41"/>
      <c r="F218" s="41"/>
      <c r="G218" s="41"/>
      <c r="H218" s="41"/>
      <c r="I218" s="43"/>
      <c r="J218" s="41"/>
      <c r="K218" s="43"/>
    </row>
    <row r="219" spans="1:11" ht="12.75">
      <c r="A219" s="5" t="s">
        <v>129</v>
      </c>
      <c r="B219" s="40" t="s">
        <v>36</v>
      </c>
      <c r="C219" s="40">
        <v>37</v>
      </c>
      <c r="D219" s="40">
        <v>34</v>
      </c>
      <c r="E219" s="40">
        <v>32</v>
      </c>
      <c r="F219" s="40">
        <v>29</v>
      </c>
      <c r="G219" s="40"/>
      <c r="H219" s="40">
        <f>SUM(C219:G220)-MAX(C219:G220)-MIN(C219:G220)</f>
        <v>66</v>
      </c>
      <c r="I219" s="42">
        <f>H219/2</f>
        <v>33</v>
      </c>
      <c r="J219" s="40">
        <v>2.4</v>
      </c>
      <c r="K219" s="42">
        <f>I219-J219</f>
        <v>30.6</v>
      </c>
    </row>
    <row r="220" spans="1:11" ht="12.75">
      <c r="A220" s="6" t="s">
        <v>14</v>
      </c>
      <c r="B220" s="41"/>
      <c r="C220" s="41"/>
      <c r="D220" s="41"/>
      <c r="E220" s="41"/>
      <c r="F220" s="41"/>
      <c r="G220" s="41"/>
      <c r="H220" s="41"/>
      <c r="I220" s="43"/>
      <c r="J220" s="41"/>
      <c r="K220" s="43"/>
    </row>
    <row r="221" spans="1:11" ht="12.75">
      <c r="A221" s="5" t="s">
        <v>130</v>
      </c>
      <c r="B221" s="40" t="s">
        <v>36</v>
      </c>
      <c r="C221" s="40"/>
      <c r="D221" s="40"/>
      <c r="E221" s="40"/>
      <c r="F221" s="40"/>
      <c r="G221" s="40"/>
      <c r="H221" s="40">
        <f>SUM(C221:G222)-MAX(C221:G222)-MIN(C221:G222)</f>
        <v>0</v>
      </c>
      <c r="I221" s="42">
        <f>H221/2</f>
        <v>0</v>
      </c>
      <c r="J221" s="40"/>
      <c r="K221" s="42">
        <f>I221-J221</f>
        <v>0</v>
      </c>
    </row>
    <row r="222" spans="1:11" ht="12.75">
      <c r="A222" s="6" t="s">
        <v>78</v>
      </c>
      <c r="B222" s="41"/>
      <c r="C222" s="41"/>
      <c r="D222" s="41"/>
      <c r="E222" s="41"/>
      <c r="F222" s="41"/>
      <c r="G222" s="41"/>
      <c r="H222" s="41"/>
      <c r="I222" s="43"/>
      <c r="J222" s="41"/>
      <c r="K222" s="43"/>
    </row>
    <row r="223" spans="1:11" ht="12.75">
      <c r="A223" s="5" t="s">
        <v>131</v>
      </c>
      <c r="B223" s="40" t="s">
        <v>36</v>
      </c>
      <c r="C223" s="40">
        <v>52</v>
      </c>
      <c r="D223" s="40">
        <v>51</v>
      </c>
      <c r="E223" s="40">
        <v>59</v>
      </c>
      <c r="F223" s="40">
        <v>58</v>
      </c>
      <c r="G223" s="40"/>
      <c r="H223" s="40">
        <f>SUM(C223:G224)-MAX(C223:G224)-MIN(C223:G224)</f>
        <v>110</v>
      </c>
      <c r="I223" s="42">
        <f>H223/2</f>
        <v>55</v>
      </c>
      <c r="J223" s="40">
        <v>0.6</v>
      </c>
      <c r="K223" s="42">
        <f>I223-J223</f>
        <v>54.4</v>
      </c>
    </row>
    <row r="224" spans="1:11" ht="12.75">
      <c r="A224" s="6" t="s">
        <v>13</v>
      </c>
      <c r="B224" s="41"/>
      <c r="C224" s="41"/>
      <c r="D224" s="41"/>
      <c r="E224" s="41"/>
      <c r="F224" s="41"/>
      <c r="G224" s="41"/>
      <c r="H224" s="41"/>
      <c r="I224" s="43"/>
      <c r="J224" s="41"/>
      <c r="K224" s="43"/>
    </row>
    <row r="225" spans="1:11" ht="12.75">
      <c r="A225" s="5" t="s">
        <v>132</v>
      </c>
      <c r="B225" s="40" t="s">
        <v>36</v>
      </c>
      <c r="C225" s="40">
        <v>46</v>
      </c>
      <c r="D225" s="40">
        <v>47</v>
      </c>
      <c r="E225" s="40">
        <v>48</v>
      </c>
      <c r="F225" s="40">
        <v>50</v>
      </c>
      <c r="G225" s="40"/>
      <c r="H225" s="40">
        <f>SUM(C225:G226)-MAX(C225:G226)-MIN(C225:G226)</f>
        <v>95</v>
      </c>
      <c r="I225" s="42">
        <f>H225/2</f>
        <v>47.5</v>
      </c>
      <c r="J225" s="40">
        <v>0.4</v>
      </c>
      <c r="K225" s="42">
        <f>I225-J225</f>
        <v>47.1</v>
      </c>
    </row>
    <row r="226" spans="1:11" ht="12.75">
      <c r="A226" s="6" t="s">
        <v>78</v>
      </c>
      <c r="B226" s="41"/>
      <c r="C226" s="41"/>
      <c r="D226" s="41"/>
      <c r="E226" s="41"/>
      <c r="F226" s="41"/>
      <c r="G226" s="41"/>
      <c r="H226" s="41"/>
      <c r="I226" s="43"/>
      <c r="J226" s="41"/>
      <c r="K226" s="43"/>
    </row>
    <row r="227" spans="1:11" ht="12.75">
      <c r="A227" s="5" t="s">
        <v>133</v>
      </c>
      <c r="B227" s="40" t="s">
        <v>36</v>
      </c>
      <c r="C227" s="40">
        <v>49</v>
      </c>
      <c r="D227" s="40">
        <v>56</v>
      </c>
      <c r="E227" s="40">
        <v>56</v>
      </c>
      <c r="F227" s="40">
        <v>51</v>
      </c>
      <c r="G227" s="40"/>
      <c r="H227" s="40">
        <f>SUM(C227:G228)-MAX(C227:G228)-MIN(C227:G228)</f>
        <v>107</v>
      </c>
      <c r="I227" s="42">
        <f>H227/2</f>
        <v>53.5</v>
      </c>
      <c r="J227" s="40">
        <v>1</v>
      </c>
      <c r="K227" s="42">
        <f>I227-J227</f>
        <v>52.5</v>
      </c>
    </row>
    <row r="228" spans="1:11" ht="12.75">
      <c r="A228" s="6" t="s">
        <v>15</v>
      </c>
      <c r="B228" s="41"/>
      <c r="C228" s="41"/>
      <c r="D228" s="41"/>
      <c r="E228" s="41"/>
      <c r="F228" s="41"/>
      <c r="G228" s="41"/>
      <c r="H228" s="41"/>
      <c r="I228" s="43"/>
      <c r="J228" s="41"/>
      <c r="K228" s="43"/>
    </row>
    <row r="229" spans="1:11" ht="12.75">
      <c r="A229" s="5" t="s">
        <v>134</v>
      </c>
      <c r="B229" s="40" t="s">
        <v>36</v>
      </c>
      <c r="C229" s="40">
        <v>47</v>
      </c>
      <c r="D229" s="40">
        <v>52</v>
      </c>
      <c r="E229" s="40">
        <v>46</v>
      </c>
      <c r="F229" s="40">
        <v>53</v>
      </c>
      <c r="G229" s="40"/>
      <c r="H229" s="40">
        <f>SUM(C229:G230)-MAX(C229:G230)-MIN(C229:G230)</f>
        <v>99</v>
      </c>
      <c r="I229" s="42">
        <f>H229/2</f>
        <v>49.5</v>
      </c>
      <c r="J229" s="40">
        <v>1</v>
      </c>
      <c r="K229" s="42">
        <f>I229-J229</f>
        <v>48.5</v>
      </c>
    </row>
    <row r="230" spans="1:11" ht="12.75">
      <c r="A230" s="6" t="s">
        <v>72</v>
      </c>
      <c r="B230" s="41"/>
      <c r="C230" s="41"/>
      <c r="D230" s="41"/>
      <c r="E230" s="41"/>
      <c r="F230" s="41"/>
      <c r="G230" s="41"/>
      <c r="H230" s="41"/>
      <c r="I230" s="43"/>
      <c r="J230" s="41"/>
      <c r="K230" s="43"/>
    </row>
    <row r="231" ht="13.5" thickBot="1"/>
    <row r="232" spans="1:4" ht="13.5" thickBot="1">
      <c r="A232" s="46" t="s">
        <v>57</v>
      </c>
      <c r="B232" s="47"/>
      <c r="C232" s="47"/>
      <c r="D232" s="48"/>
    </row>
    <row r="233" spans="1:3" ht="12.75">
      <c r="A233" s="3"/>
      <c r="B233" s="3"/>
      <c r="C233" s="3"/>
    </row>
    <row r="234" spans="1:11" ht="12.75">
      <c r="A234" s="44" t="s">
        <v>29</v>
      </c>
      <c r="B234" s="45"/>
      <c r="C234" s="4" t="s">
        <v>30</v>
      </c>
      <c r="D234" s="4" t="s">
        <v>31</v>
      </c>
      <c r="E234" s="4" t="s">
        <v>32</v>
      </c>
      <c r="F234" s="4" t="s">
        <v>33</v>
      </c>
      <c r="G234" s="4" t="s">
        <v>34</v>
      </c>
      <c r="H234" s="4" t="s">
        <v>35</v>
      </c>
      <c r="I234" s="4" t="s">
        <v>7</v>
      </c>
      <c r="J234" s="4" t="s">
        <v>9</v>
      </c>
      <c r="K234" s="4" t="s">
        <v>7</v>
      </c>
    </row>
    <row r="235" spans="1:11" ht="12.75">
      <c r="A235" s="5" t="s">
        <v>13</v>
      </c>
      <c r="B235" s="40" t="s">
        <v>36</v>
      </c>
      <c r="C235" s="40">
        <v>10</v>
      </c>
      <c r="D235" s="40">
        <v>15</v>
      </c>
      <c r="E235" s="40">
        <v>12</v>
      </c>
      <c r="F235" s="40">
        <v>12</v>
      </c>
      <c r="G235" s="40"/>
      <c r="H235" s="40">
        <f>SUM(C235:G236)-MAX(C235:G236)-MIN(C235:G236)</f>
        <v>24</v>
      </c>
      <c r="I235" s="42">
        <f>H235/2</f>
        <v>12</v>
      </c>
      <c r="J235" s="40">
        <v>0.32</v>
      </c>
      <c r="K235" s="42">
        <f>I235-J235</f>
        <v>11.68</v>
      </c>
    </row>
    <row r="236" spans="1:11" ht="12.75">
      <c r="A236" s="6"/>
      <c r="B236" s="41"/>
      <c r="C236" s="41"/>
      <c r="D236" s="41"/>
      <c r="E236" s="41"/>
      <c r="F236" s="41"/>
      <c r="G236" s="41"/>
      <c r="H236" s="41"/>
      <c r="I236" s="43"/>
      <c r="J236" s="41"/>
      <c r="K236" s="43"/>
    </row>
    <row r="237" spans="1:11" ht="12.75">
      <c r="A237" s="5" t="s">
        <v>135</v>
      </c>
      <c r="B237" s="40" t="s">
        <v>36</v>
      </c>
      <c r="C237" s="40"/>
      <c r="D237" s="40"/>
      <c r="E237" s="40"/>
      <c r="F237" s="40"/>
      <c r="G237" s="40"/>
      <c r="H237" s="40">
        <f>SUM(C237:G238)-MAX(C237:G238)-MIN(C237:G238)</f>
        <v>0</v>
      </c>
      <c r="I237" s="42">
        <f>H237/2</f>
        <v>0</v>
      </c>
      <c r="J237" s="40"/>
      <c r="K237" s="42">
        <f>I237-J237</f>
        <v>0</v>
      </c>
    </row>
    <row r="238" spans="1:11" ht="12.75">
      <c r="A238" s="6"/>
      <c r="B238" s="41"/>
      <c r="C238" s="41"/>
      <c r="D238" s="41"/>
      <c r="E238" s="41"/>
      <c r="F238" s="41"/>
      <c r="G238" s="41"/>
      <c r="H238" s="41"/>
      <c r="I238" s="43"/>
      <c r="J238" s="41"/>
      <c r="K238" s="43"/>
    </row>
    <row r="239" spans="1:11" ht="12.75">
      <c r="A239" s="5" t="s">
        <v>11</v>
      </c>
      <c r="B239" s="40" t="s">
        <v>36</v>
      </c>
      <c r="C239" s="40">
        <v>10</v>
      </c>
      <c r="D239" s="40">
        <v>16</v>
      </c>
      <c r="E239" s="40">
        <v>14</v>
      </c>
      <c r="F239" s="40">
        <v>14</v>
      </c>
      <c r="G239" s="40"/>
      <c r="H239" s="40">
        <f>SUM(C239:G240)-MAX(C239:G240)-MIN(C239:G240)</f>
        <v>28</v>
      </c>
      <c r="I239" s="42">
        <f>H239/2</f>
        <v>14</v>
      </c>
      <c r="J239" s="40">
        <v>0.06</v>
      </c>
      <c r="K239" s="42">
        <f>I239-J239</f>
        <v>13.94</v>
      </c>
    </row>
    <row r="240" spans="1:11" ht="12.75">
      <c r="A240" s="6"/>
      <c r="B240" s="41"/>
      <c r="C240" s="41"/>
      <c r="D240" s="41"/>
      <c r="E240" s="41"/>
      <c r="F240" s="41"/>
      <c r="G240" s="41"/>
      <c r="H240" s="41"/>
      <c r="I240" s="43"/>
      <c r="J240" s="41"/>
      <c r="K240" s="43"/>
    </row>
    <row r="241" ht="13.5" thickBot="1"/>
    <row r="242" spans="1:4" ht="13.5" thickBot="1">
      <c r="A242" s="46" t="s">
        <v>58</v>
      </c>
      <c r="B242" s="47"/>
      <c r="C242" s="47"/>
      <c r="D242" s="48"/>
    </row>
    <row r="243" spans="1:3" ht="12.75">
      <c r="A243" s="3"/>
      <c r="B243" s="3"/>
      <c r="C243" s="3"/>
    </row>
    <row r="244" spans="1:11" ht="12.75">
      <c r="A244" s="44" t="s">
        <v>29</v>
      </c>
      <c r="B244" s="45"/>
      <c r="C244" s="4" t="s">
        <v>30</v>
      </c>
      <c r="D244" s="4" t="s">
        <v>31</v>
      </c>
      <c r="E244" s="4" t="s">
        <v>32</v>
      </c>
      <c r="F244" s="4" t="s">
        <v>33</v>
      </c>
      <c r="G244" s="4" t="s">
        <v>34</v>
      </c>
      <c r="H244" s="4" t="s">
        <v>35</v>
      </c>
      <c r="I244" s="4" t="s">
        <v>7</v>
      </c>
      <c r="J244" s="4" t="s">
        <v>9</v>
      </c>
      <c r="K244" s="4" t="s">
        <v>7</v>
      </c>
    </row>
    <row r="245" spans="1:11" ht="12.75">
      <c r="A245" s="5" t="s">
        <v>13</v>
      </c>
      <c r="B245" s="40" t="s">
        <v>36</v>
      </c>
      <c r="C245" s="40">
        <v>21</v>
      </c>
      <c r="D245" s="40">
        <v>18</v>
      </c>
      <c r="E245" s="40">
        <v>17</v>
      </c>
      <c r="F245" s="40">
        <v>17</v>
      </c>
      <c r="G245" s="40"/>
      <c r="H245" s="40">
        <f>SUM(C245:G246)-MAX(C245:G246)-MIN(C245:G246)</f>
        <v>35</v>
      </c>
      <c r="I245" s="42">
        <f>H245/2</f>
        <v>17.5</v>
      </c>
      <c r="J245" s="40">
        <v>0.24</v>
      </c>
      <c r="K245" s="42">
        <f>I245-J245</f>
        <v>17.26</v>
      </c>
    </row>
    <row r="246" spans="1:11" ht="12.75">
      <c r="A246" s="6"/>
      <c r="B246" s="41"/>
      <c r="C246" s="41"/>
      <c r="D246" s="41"/>
      <c r="E246" s="41"/>
      <c r="F246" s="41"/>
      <c r="G246" s="41"/>
      <c r="H246" s="41"/>
      <c r="I246" s="43"/>
      <c r="J246" s="41"/>
      <c r="K246" s="43"/>
    </row>
    <row r="247" spans="1:11" ht="12.75">
      <c r="A247" s="5" t="s">
        <v>11</v>
      </c>
      <c r="B247" s="40" t="s">
        <v>36</v>
      </c>
      <c r="C247" s="40">
        <v>27</v>
      </c>
      <c r="D247" s="40">
        <v>25</v>
      </c>
      <c r="E247" s="40">
        <v>21</v>
      </c>
      <c r="F247" s="40">
        <v>21</v>
      </c>
      <c r="G247" s="40"/>
      <c r="H247" s="40">
        <f>SUM(C247:G248)-MAX(C247:G248)-MIN(C247:G248)</f>
        <v>46</v>
      </c>
      <c r="I247" s="42">
        <f>H247/2</f>
        <v>23</v>
      </c>
      <c r="J247" s="40">
        <v>0.16</v>
      </c>
      <c r="K247" s="42">
        <f>I247-J247</f>
        <v>22.84</v>
      </c>
    </row>
    <row r="248" spans="1:11" ht="12.75">
      <c r="A248" s="6"/>
      <c r="B248" s="41"/>
      <c r="C248" s="41"/>
      <c r="D248" s="41"/>
      <c r="E248" s="41"/>
      <c r="F248" s="41"/>
      <c r="G248" s="41"/>
      <c r="H248" s="41"/>
      <c r="I248" s="43"/>
      <c r="J248" s="41"/>
      <c r="K248" s="43"/>
    </row>
    <row r="249" spans="1:11" ht="12.75">
      <c r="A249" s="5" t="s">
        <v>78</v>
      </c>
      <c r="B249" s="40" t="s">
        <v>36</v>
      </c>
      <c r="C249" s="40">
        <v>12</v>
      </c>
      <c r="D249" s="40">
        <v>11</v>
      </c>
      <c r="E249" s="40">
        <v>15</v>
      </c>
      <c r="F249" s="40">
        <v>15</v>
      </c>
      <c r="G249" s="40"/>
      <c r="H249" s="40">
        <f>SUM(C249:G250)-MAX(C249:G250)-MIN(C249:G250)</f>
        <v>27</v>
      </c>
      <c r="I249" s="42">
        <f>H249/2</f>
        <v>13.5</v>
      </c>
      <c r="J249" s="40">
        <v>0.28</v>
      </c>
      <c r="K249" s="42">
        <f>I249-J249</f>
        <v>13.22</v>
      </c>
    </row>
    <row r="250" spans="1:11" ht="12.75">
      <c r="A250" s="6"/>
      <c r="B250" s="41"/>
      <c r="C250" s="41"/>
      <c r="D250" s="41"/>
      <c r="E250" s="41"/>
      <c r="F250" s="41"/>
      <c r="G250" s="41"/>
      <c r="H250" s="41"/>
      <c r="I250" s="43"/>
      <c r="J250" s="41"/>
      <c r="K250" s="43"/>
    </row>
    <row r="251" spans="1:11" ht="12.75">
      <c r="A251" s="5" t="s">
        <v>15</v>
      </c>
      <c r="B251" s="40" t="s">
        <v>36</v>
      </c>
      <c r="C251" s="40">
        <v>26</v>
      </c>
      <c r="D251" s="40">
        <v>22</v>
      </c>
      <c r="E251" s="40">
        <v>23</v>
      </c>
      <c r="F251" s="40">
        <v>22</v>
      </c>
      <c r="G251" s="40"/>
      <c r="H251" s="40">
        <f>SUM(C251:G252)-MAX(C251:G252)-MIN(C251:G252)</f>
        <v>45</v>
      </c>
      <c r="I251" s="42">
        <f>H251/2</f>
        <v>22.5</v>
      </c>
      <c r="J251" s="40">
        <v>0</v>
      </c>
      <c r="K251" s="42">
        <f>I251-J251</f>
        <v>22.5</v>
      </c>
    </row>
    <row r="252" spans="1:11" ht="12.75">
      <c r="A252" s="6"/>
      <c r="B252" s="41"/>
      <c r="C252" s="41"/>
      <c r="D252" s="41"/>
      <c r="E252" s="41"/>
      <c r="F252" s="41"/>
      <c r="G252" s="41"/>
      <c r="H252" s="41"/>
      <c r="I252" s="43"/>
      <c r="J252" s="41"/>
      <c r="K252" s="43"/>
    </row>
    <row r="253" ht="13.5" thickBot="1"/>
    <row r="254" spans="1:4" ht="13.5" thickBot="1">
      <c r="A254" s="46" t="s">
        <v>59</v>
      </c>
      <c r="B254" s="47"/>
      <c r="C254" s="47"/>
      <c r="D254" s="48"/>
    </row>
    <row r="255" spans="1:3" ht="12.75">
      <c r="A255" s="3"/>
      <c r="B255" s="3"/>
      <c r="C255" s="3"/>
    </row>
    <row r="256" spans="1:11" ht="12.75">
      <c r="A256" s="44" t="s">
        <v>29</v>
      </c>
      <c r="B256" s="45"/>
      <c r="C256" s="4" t="s">
        <v>30</v>
      </c>
      <c r="D256" s="4" t="s">
        <v>31</v>
      </c>
      <c r="E256" s="4" t="s">
        <v>32</v>
      </c>
      <c r="F256" s="4" t="s">
        <v>33</v>
      </c>
      <c r="G256" s="4" t="s">
        <v>34</v>
      </c>
      <c r="H256" s="4" t="s">
        <v>35</v>
      </c>
      <c r="I256" s="4" t="s">
        <v>7</v>
      </c>
      <c r="J256" s="4" t="s">
        <v>9</v>
      </c>
      <c r="K256" s="4" t="s">
        <v>7</v>
      </c>
    </row>
    <row r="257" spans="1:11" ht="12.75">
      <c r="A257" s="5" t="s">
        <v>60</v>
      </c>
      <c r="B257" s="40" t="s">
        <v>36</v>
      </c>
      <c r="C257" s="40"/>
      <c r="D257" s="40"/>
      <c r="E257" s="40"/>
      <c r="F257" s="40"/>
      <c r="G257" s="40"/>
      <c r="H257" s="40">
        <f>SUM(C257:G258)-MAX(C257:G258)-MIN(C257:G258)</f>
        <v>0</v>
      </c>
      <c r="I257" s="42">
        <f>H257/2</f>
        <v>0</v>
      </c>
      <c r="J257" s="40"/>
      <c r="K257" s="42">
        <f>I257-J257</f>
        <v>0</v>
      </c>
    </row>
    <row r="258" spans="1:11" ht="12.75">
      <c r="A258" s="6"/>
      <c r="B258" s="41"/>
      <c r="C258" s="41"/>
      <c r="D258" s="41"/>
      <c r="E258" s="41"/>
      <c r="F258" s="41"/>
      <c r="G258" s="41"/>
      <c r="H258" s="41"/>
      <c r="I258" s="43"/>
      <c r="J258" s="41"/>
      <c r="K258" s="43"/>
    </row>
    <row r="259" spans="1:11" ht="12.75">
      <c r="A259" s="5" t="s">
        <v>78</v>
      </c>
      <c r="B259" s="40" t="s">
        <v>36</v>
      </c>
      <c r="C259" s="40">
        <v>29</v>
      </c>
      <c r="D259" s="40">
        <v>32</v>
      </c>
      <c r="E259" s="40">
        <v>35</v>
      </c>
      <c r="F259" s="40">
        <v>30</v>
      </c>
      <c r="G259" s="40"/>
      <c r="H259" s="40">
        <f>SUM(C259:G260)-MAX(C259:G260)-MIN(C259:G260)</f>
        <v>62</v>
      </c>
      <c r="I259" s="42">
        <f>H259/2</f>
        <v>31</v>
      </c>
      <c r="J259" s="40">
        <v>0.45</v>
      </c>
      <c r="K259" s="42">
        <f>I259-J259</f>
        <v>30.55</v>
      </c>
    </row>
    <row r="260" spans="1:11" ht="12.75">
      <c r="A260" s="6"/>
      <c r="B260" s="41"/>
      <c r="C260" s="41"/>
      <c r="D260" s="41"/>
      <c r="E260" s="41"/>
      <c r="F260" s="41"/>
      <c r="G260" s="41"/>
      <c r="H260" s="41"/>
      <c r="I260" s="43"/>
      <c r="J260" s="41"/>
      <c r="K260" s="43"/>
    </row>
    <row r="261" spans="1:11" ht="12.75">
      <c r="A261" s="5" t="s">
        <v>18</v>
      </c>
      <c r="B261" s="40" t="s">
        <v>36</v>
      </c>
      <c r="C261" s="40">
        <v>26</v>
      </c>
      <c r="D261" s="40">
        <v>28</v>
      </c>
      <c r="E261" s="40">
        <v>24</v>
      </c>
      <c r="F261" s="40">
        <v>23</v>
      </c>
      <c r="G261" s="40"/>
      <c r="H261" s="40">
        <f>SUM(C261:G262)-MAX(C261:G262)-MIN(C261:G262)</f>
        <v>50</v>
      </c>
      <c r="I261" s="42">
        <f>H261/2</f>
        <v>25</v>
      </c>
      <c r="J261" s="40">
        <v>0.2</v>
      </c>
      <c r="K261" s="42">
        <f>I261-J261</f>
        <v>24.8</v>
      </c>
    </row>
    <row r="262" spans="1:11" ht="12.75">
      <c r="A262" s="6"/>
      <c r="B262" s="41"/>
      <c r="C262" s="41"/>
      <c r="D262" s="41"/>
      <c r="E262" s="41"/>
      <c r="F262" s="41"/>
      <c r="G262" s="41"/>
      <c r="H262" s="41"/>
      <c r="I262" s="43"/>
      <c r="J262" s="41"/>
      <c r="K262" s="43"/>
    </row>
    <row r="263" spans="1:11" ht="12.75">
      <c r="A263" s="5" t="s">
        <v>136</v>
      </c>
      <c r="B263" s="40" t="s">
        <v>36</v>
      </c>
      <c r="C263" s="40">
        <v>30</v>
      </c>
      <c r="D263" s="40">
        <v>31</v>
      </c>
      <c r="E263" s="40">
        <v>30</v>
      </c>
      <c r="F263" s="40">
        <v>34</v>
      </c>
      <c r="G263" s="40"/>
      <c r="H263" s="40">
        <f>SUM(C263:G264)-MAX(C263:G264)-MIN(C263:G264)</f>
        <v>61</v>
      </c>
      <c r="I263" s="42">
        <f>H263/2</f>
        <v>30.5</v>
      </c>
      <c r="J263" s="40">
        <v>0.02</v>
      </c>
      <c r="K263" s="42">
        <f>I263-J263</f>
        <v>30.48</v>
      </c>
    </row>
    <row r="264" spans="1:11" ht="12.75">
      <c r="A264" s="6"/>
      <c r="B264" s="41"/>
      <c r="C264" s="41"/>
      <c r="D264" s="41"/>
      <c r="E264" s="41"/>
      <c r="F264" s="41"/>
      <c r="G264" s="41"/>
      <c r="H264" s="41"/>
      <c r="I264" s="43"/>
      <c r="J264" s="41"/>
      <c r="K264" s="43"/>
    </row>
    <row r="265" spans="1:11" ht="12.75">
      <c r="A265" s="5" t="s">
        <v>13</v>
      </c>
      <c r="B265" s="40" t="s">
        <v>36</v>
      </c>
      <c r="C265" s="40">
        <v>37</v>
      </c>
      <c r="D265" s="40">
        <v>34</v>
      </c>
      <c r="E265" s="40">
        <v>38</v>
      </c>
      <c r="F265" s="40">
        <v>32</v>
      </c>
      <c r="G265" s="40"/>
      <c r="H265" s="40">
        <f>SUM(C265:G266)-MAX(C265:G266)-MIN(C265:G266)</f>
        <v>71</v>
      </c>
      <c r="I265" s="42">
        <f>H265/2</f>
        <v>35.5</v>
      </c>
      <c r="J265" s="40">
        <v>0.2</v>
      </c>
      <c r="K265" s="42">
        <f>I265-J265</f>
        <v>35.3</v>
      </c>
    </row>
    <row r="266" spans="1:11" ht="12.75">
      <c r="A266" s="6"/>
      <c r="B266" s="41"/>
      <c r="C266" s="41"/>
      <c r="D266" s="41"/>
      <c r="E266" s="41"/>
      <c r="F266" s="41"/>
      <c r="G266" s="41"/>
      <c r="H266" s="41"/>
      <c r="I266" s="43"/>
      <c r="J266" s="41"/>
      <c r="K266" s="43"/>
    </row>
    <row r="267" spans="1:11" ht="12.75">
      <c r="A267" s="5" t="s">
        <v>135</v>
      </c>
      <c r="B267" s="40" t="s">
        <v>36</v>
      </c>
      <c r="C267" s="40">
        <v>33</v>
      </c>
      <c r="D267" s="40">
        <v>39</v>
      </c>
      <c r="E267" s="40">
        <v>41</v>
      </c>
      <c r="F267" s="40">
        <v>36</v>
      </c>
      <c r="G267" s="40"/>
      <c r="H267" s="40">
        <f>SUM(C267:G268)-MAX(C267:G268)-MIN(C267:G268)</f>
        <v>75</v>
      </c>
      <c r="I267" s="42">
        <f>H267/2</f>
        <v>37.5</v>
      </c>
      <c r="J267" s="40">
        <v>0.125</v>
      </c>
      <c r="K267" s="42">
        <f>I267-J267</f>
        <v>37.375</v>
      </c>
    </row>
    <row r="268" spans="1:11" ht="12.75">
      <c r="A268" s="6"/>
      <c r="B268" s="41"/>
      <c r="C268" s="41"/>
      <c r="D268" s="41"/>
      <c r="E268" s="41"/>
      <c r="F268" s="41"/>
      <c r="G268" s="41"/>
      <c r="H268" s="41"/>
      <c r="I268" s="43"/>
      <c r="J268" s="41"/>
      <c r="K268" s="43"/>
    </row>
    <row r="269" ht="13.5" thickBot="1"/>
    <row r="270" spans="1:4" ht="13.5" thickBot="1">
      <c r="A270" s="46" t="s">
        <v>144</v>
      </c>
      <c r="B270" s="47"/>
      <c r="C270" s="47"/>
      <c r="D270" s="48"/>
    </row>
    <row r="271" spans="1:3" ht="12.75">
      <c r="A271" s="3"/>
      <c r="B271" s="3"/>
      <c r="C271" s="3"/>
    </row>
    <row r="272" spans="1:11" ht="12.75">
      <c r="A272" s="44" t="s">
        <v>29</v>
      </c>
      <c r="B272" s="45"/>
      <c r="C272" s="4" t="s">
        <v>30</v>
      </c>
      <c r="D272" s="4" t="s">
        <v>31</v>
      </c>
      <c r="E272" s="4" t="s">
        <v>32</v>
      </c>
      <c r="F272" s="4" t="s">
        <v>33</v>
      </c>
      <c r="G272" s="4" t="s">
        <v>34</v>
      </c>
      <c r="H272" s="4" t="s">
        <v>35</v>
      </c>
      <c r="I272" s="4" t="s">
        <v>7</v>
      </c>
      <c r="J272" s="4" t="s">
        <v>9</v>
      </c>
      <c r="K272" s="4" t="s">
        <v>7</v>
      </c>
    </row>
    <row r="273" spans="1:11" ht="12.75">
      <c r="A273" s="5" t="s">
        <v>23</v>
      </c>
      <c r="B273" s="40" t="s">
        <v>36</v>
      </c>
      <c r="C273" s="40">
        <v>35</v>
      </c>
      <c r="D273" s="40">
        <v>38</v>
      </c>
      <c r="E273" s="40">
        <v>33</v>
      </c>
      <c r="F273" s="40">
        <v>31</v>
      </c>
      <c r="G273" s="40"/>
      <c r="H273" s="40">
        <f>SUM(C273:G274)-MAX(C273:G274)-MIN(C273:G274)</f>
        <v>68</v>
      </c>
      <c r="I273" s="42">
        <f>H273/2</f>
        <v>34</v>
      </c>
      <c r="J273" s="40">
        <v>0.6</v>
      </c>
      <c r="K273" s="42">
        <f>I273-J273</f>
        <v>33.4</v>
      </c>
    </row>
    <row r="274" spans="1:11" ht="12.75">
      <c r="A274" s="6"/>
      <c r="B274" s="41"/>
      <c r="C274" s="41"/>
      <c r="D274" s="41"/>
      <c r="E274" s="41"/>
      <c r="F274" s="41"/>
      <c r="G274" s="41"/>
      <c r="H274" s="41"/>
      <c r="I274" s="43"/>
      <c r="J274" s="41"/>
      <c r="K274" s="43"/>
    </row>
    <row r="275" spans="1:11" ht="12.75">
      <c r="A275" s="5" t="s">
        <v>78</v>
      </c>
      <c r="B275" s="40" t="s">
        <v>36</v>
      </c>
      <c r="C275" s="40">
        <v>33</v>
      </c>
      <c r="D275" s="40">
        <v>39</v>
      </c>
      <c r="E275" s="40">
        <v>39</v>
      </c>
      <c r="F275" s="40">
        <v>33</v>
      </c>
      <c r="G275" s="40"/>
      <c r="H275" s="40">
        <f>SUM(C275:G276)-MAX(C275:G276)-MIN(C275:G276)</f>
        <v>72</v>
      </c>
      <c r="I275" s="42">
        <f>H275/2</f>
        <v>36</v>
      </c>
      <c r="J275" s="40">
        <v>0.8</v>
      </c>
      <c r="K275" s="42">
        <f>I275-J275</f>
        <v>35.2</v>
      </c>
    </row>
    <row r="276" spans="1:11" ht="12.75">
      <c r="A276" s="6"/>
      <c r="B276" s="41"/>
      <c r="C276" s="41"/>
      <c r="D276" s="41"/>
      <c r="E276" s="41"/>
      <c r="F276" s="41"/>
      <c r="G276" s="41"/>
      <c r="H276" s="41"/>
      <c r="I276" s="43"/>
      <c r="J276" s="41"/>
      <c r="K276" s="43"/>
    </row>
    <row r="277" spans="1:11" ht="12.75">
      <c r="A277" s="5" t="s">
        <v>11</v>
      </c>
      <c r="B277" s="40" t="s">
        <v>36</v>
      </c>
      <c r="C277" s="40">
        <v>49</v>
      </c>
      <c r="D277" s="40">
        <v>46</v>
      </c>
      <c r="E277" s="40">
        <v>44</v>
      </c>
      <c r="F277" s="40">
        <v>46</v>
      </c>
      <c r="G277" s="40"/>
      <c r="H277" s="40">
        <f>SUM(C277:G278)-MAX(C277:G278)-MIN(C277:G278)</f>
        <v>92</v>
      </c>
      <c r="I277" s="42">
        <f>H277/2</f>
        <v>46</v>
      </c>
      <c r="J277" s="40">
        <v>0.1</v>
      </c>
      <c r="K277" s="42">
        <f>I277-J277</f>
        <v>45.9</v>
      </c>
    </row>
    <row r="278" spans="1:11" ht="12.75">
      <c r="A278" s="6"/>
      <c r="B278" s="41"/>
      <c r="C278" s="41"/>
      <c r="D278" s="41"/>
      <c r="E278" s="41"/>
      <c r="F278" s="41"/>
      <c r="G278" s="41"/>
      <c r="H278" s="41"/>
      <c r="I278" s="43"/>
      <c r="J278" s="41"/>
      <c r="K278" s="43"/>
    </row>
    <row r="279" spans="1:11" ht="12.75">
      <c r="A279" s="5" t="s">
        <v>135</v>
      </c>
      <c r="B279" s="40" t="s">
        <v>36</v>
      </c>
      <c r="C279" s="40">
        <v>46</v>
      </c>
      <c r="D279" s="40">
        <v>49</v>
      </c>
      <c r="E279" s="40">
        <v>47</v>
      </c>
      <c r="F279" s="40">
        <v>45</v>
      </c>
      <c r="G279" s="40"/>
      <c r="H279" s="40">
        <f>SUM(C279:G280)-MAX(C279:G280)-MIN(C279:G280)</f>
        <v>93</v>
      </c>
      <c r="I279" s="42">
        <f>H279/2</f>
        <v>46.5</v>
      </c>
      <c r="J279" s="40">
        <v>0.33</v>
      </c>
      <c r="K279" s="42">
        <f>I279-J279</f>
        <v>46.17</v>
      </c>
    </row>
    <row r="280" spans="1:11" ht="12.75">
      <c r="A280" s="6"/>
      <c r="B280" s="41"/>
      <c r="C280" s="41"/>
      <c r="D280" s="41"/>
      <c r="E280" s="41"/>
      <c r="F280" s="41"/>
      <c r="G280" s="41"/>
      <c r="H280" s="41"/>
      <c r="I280" s="43"/>
      <c r="J280" s="41"/>
      <c r="K280" s="43"/>
    </row>
    <row r="281" spans="1:11" ht="12.75">
      <c r="A281" s="5" t="s">
        <v>13</v>
      </c>
      <c r="B281" s="40" t="s">
        <v>36</v>
      </c>
      <c r="C281" s="40">
        <v>51</v>
      </c>
      <c r="D281" s="40">
        <v>50</v>
      </c>
      <c r="E281" s="40">
        <v>51</v>
      </c>
      <c r="F281" s="40">
        <v>52</v>
      </c>
      <c r="G281" s="40"/>
      <c r="H281" s="40">
        <f>SUM(C281:G282)-MAX(C281:G282)-MIN(C281:G282)</f>
        <v>102</v>
      </c>
      <c r="I281" s="42">
        <f>H281/2</f>
        <v>51</v>
      </c>
      <c r="J281" s="40">
        <v>0.1333</v>
      </c>
      <c r="K281" s="42">
        <f>I281-J281</f>
        <v>50.8667</v>
      </c>
    </row>
    <row r="282" spans="1:11" ht="12.75">
      <c r="A282" s="6"/>
      <c r="B282" s="41"/>
      <c r="C282" s="41"/>
      <c r="D282" s="41"/>
      <c r="E282" s="41"/>
      <c r="F282" s="41"/>
      <c r="G282" s="41"/>
      <c r="H282" s="41"/>
      <c r="I282" s="43"/>
      <c r="J282" s="41"/>
      <c r="K282" s="43"/>
    </row>
    <row r="283" spans="1:11" ht="12.75">
      <c r="A283" s="5" t="s">
        <v>72</v>
      </c>
      <c r="B283" s="40" t="s">
        <v>36</v>
      </c>
      <c r="C283" s="40">
        <v>57</v>
      </c>
      <c r="D283" s="40">
        <v>51</v>
      </c>
      <c r="E283" s="40">
        <v>50</v>
      </c>
      <c r="F283" s="40">
        <v>55</v>
      </c>
      <c r="G283" s="40"/>
      <c r="H283" s="40">
        <f>SUM(C283:G284)-MAX(C283:G284)-MIN(C283:G284)</f>
        <v>106</v>
      </c>
      <c r="I283" s="42">
        <f>H283/2</f>
        <v>53</v>
      </c>
      <c r="J283" s="40">
        <v>0.1</v>
      </c>
      <c r="K283" s="42">
        <f>I283-J283</f>
        <v>52.9</v>
      </c>
    </row>
    <row r="284" spans="1:11" ht="12.75">
      <c r="A284" s="6"/>
      <c r="B284" s="41"/>
      <c r="C284" s="41"/>
      <c r="D284" s="41"/>
      <c r="E284" s="41"/>
      <c r="F284" s="41"/>
      <c r="G284" s="41"/>
      <c r="H284" s="41"/>
      <c r="I284" s="43"/>
      <c r="J284" s="41"/>
      <c r="K284" s="43"/>
    </row>
    <row r="285" spans="1:11" ht="12.75">
      <c r="A285" s="5" t="s">
        <v>15</v>
      </c>
      <c r="B285" s="40" t="s">
        <v>36</v>
      </c>
      <c r="C285" s="40">
        <v>52</v>
      </c>
      <c r="D285" s="40">
        <v>49</v>
      </c>
      <c r="E285" s="40">
        <v>48</v>
      </c>
      <c r="F285" s="40">
        <v>53</v>
      </c>
      <c r="G285" s="40"/>
      <c r="H285" s="40">
        <f>SUM(C285:G286)-MAX(C285:G286)-MIN(C285:G286)</f>
        <v>101</v>
      </c>
      <c r="I285" s="42">
        <f>H285/2</f>
        <v>50.5</v>
      </c>
      <c r="J285" s="40">
        <v>0.3</v>
      </c>
      <c r="K285" s="42">
        <f>I285-J285</f>
        <v>50.2</v>
      </c>
    </row>
    <row r="286" spans="1:11" ht="12.75">
      <c r="A286" s="6"/>
      <c r="B286" s="41"/>
      <c r="C286" s="41"/>
      <c r="D286" s="41"/>
      <c r="E286" s="41"/>
      <c r="F286" s="41"/>
      <c r="G286" s="41"/>
      <c r="H286" s="41"/>
      <c r="I286" s="43"/>
      <c r="J286" s="41"/>
      <c r="K286" s="43"/>
    </row>
    <row r="287" ht="13.5" thickBot="1"/>
    <row r="288" spans="1:4" ht="13.5" thickBot="1">
      <c r="A288" s="46" t="s">
        <v>137</v>
      </c>
      <c r="B288" s="47"/>
      <c r="C288" s="47"/>
      <c r="D288" s="48"/>
    </row>
    <row r="289" spans="1:3" ht="12.75">
      <c r="A289" s="3"/>
      <c r="B289" s="3"/>
      <c r="C289" s="3"/>
    </row>
    <row r="290" spans="1:11" ht="12.75">
      <c r="A290" s="44" t="s">
        <v>29</v>
      </c>
      <c r="B290" s="45"/>
      <c r="C290" s="4" t="s">
        <v>30</v>
      </c>
      <c r="D290" s="4" t="s">
        <v>31</v>
      </c>
      <c r="E290" s="4" t="s">
        <v>32</v>
      </c>
      <c r="F290" s="4" t="s">
        <v>33</v>
      </c>
      <c r="G290" s="4" t="s">
        <v>34</v>
      </c>
      <c r="H290" s="4" t="s">
        <v>35</v>
      </c>
      <c r="I290" s="4" t="s">
        <v>7</v>
      </c>
      <c r="J290" s="4" t="s">
        <v>9</v>
      </c>
      <c r="K290" s="4" t="s">
        <v>7</v>
      </c>
    </row>
    <row r="291" spans="1:11" ht="12.75">
      <c r="A291" s="5" t="s">
        <v>138</v>
      </c>
      <c r="B291" s="40" t="s">
        <v>36</v>
      </c>
      <c r="C291" s="40">
        <v>12</v>
      </c>
      <c r="D291" s="40">
        <v>17</v>
      </c>
      <c r="E291" s="40">
        <v>15</v>
      </c>
      <c r="F291" s="40">
        <v>13</v>
      </c>
      <c r="G291" s="40"/>
      <c r="H291" s="40">
        <f>SUM(C291:G292)-MAX(C291:G292)-MIN(C291:G292)</f>
        <v>28</v>
      </c>
      <c r="I291" s="42">
        <f>H291/2</f>
        <v>14</v>
      </c>
      <c r="J291" s="40">
        <v>0.07</v>
      </c>
      <c r="K291" s="42">
        <f>I291-J291</f>
        <v>13.93</v>
      </c>
    </row>
    <row r="292" spans="1:11" ht="12.75">
      <c r="A292" s="6"/>
      <c r="B292" s="41"/>
      <c r="C292" s="41"/>
      <c r="D292" s="41"/>
      <c r="E292" s="41"/>
      <c r="F292" s="41"/>
      <c r="G292" s="41"/>
      <c r="H292" s="41"/>
      <c r="I292" s="43"/>
      <c r="J292" s="41"/>
      <c r="K292" s="43"/>
    </row>
    <row r="293" spans="1:11" ht="12.75">
      <c r="A293" s="5" t="s">
        <v>18</v>
      </c>
      <c r="B293" s="40" t="s">
        <v>36</v>
      </c>
      <c r="C293" s="40">
        <v>14</v>
      </c>
      <c r="D293" s="40">
        <v>19</v>
      </c>
      <c r="E293" s="40">
        <v>17</v>
      </c>
      <c r="F293" s="40">
        <v>17</v>
      </c>
      <c r="G293" s="40"/>
      <c r="H293" s="40">
        <f>SUM(C293:G294)-MAX(C293:G294)-MIN(C293:G294)</f>
        <v>34</v>
      </c>
      <c r="I293" s="42">
        <f>H293/2</f>
        <v>17</v>
      </c>
      <c r="J293" s="40">
        <v>0.12</v>
      </c>
      <c r="K293" s="42">
        <f>I293-J293</f>
        <v>16.88</v>
      </c>
    </row>
    <row r="294" spans="1:11" ht="12.75">
      <c r="A294" s="6"/>
      <c r="B294" s="41"/>
      <c r="C294" s="41"/>
      <c r="D294" s="41"/>
      <c r="E294" s="41"/>
      <c r="F294" s="41"/>
      <c r="G294" s="41"/>
      <c r="H294" s="41"/>
      <c r="I294" s="43"/>
      <c r="J294" s="41"/>
      <c r="K294" s="43"/>
    </row>
    <row r="295" spans="1:11" ht="12.75">
      <c r="A295" s="5" t="s">
        <v>139</v>
      </c>
      <c r="B295" s="40" t="s">
        <v>36</v>
      </c>
      <c r="C295" s="40">
        <v>19</v>
      </c>
      <c r="D295" s="40">
        <v>21</v>
      </c>
      <c r="E295" s="40">
        <v>23</v>
      </c>
      <c r="F295" s="40">
        <v>16</v>
      </c>
      <c r="G295" s="40"/>
      <c r="H295" s="40">
        <f>SUM(C295:G296)-MAX(C295:G296)-MIN(C295:G296)</f>
        <v>40</v>
      </c>
      <c r="I295" s="42">
        <f>H295/2</f>
        <v>20</v>
      </c>
      <c r="J295" s="40">
        <v>0.1</v>
      </c>
      <c r="K295" s="42">
        <f>I295-J295</f>
        <v>19.9</v>
      </c>
    </row>
    <row r="296" spans="1:11" ht="12.75">
      <c r="A296" s="6"/>
      <c r="B296" s="41"/>
      <c r="C296" s="41"/>
      <c r="D296" s="41"/>
      <c r="E296" s="41"/>
      <c r="F296" s="41"/>
      <c r="G296" s="41"/>
      <c r="H296" s="41"/>
      <c r="I296" s="43"/>
      <c r="J296" s="41"/>
      <c r="K296" s="43"/>
    </row>
    <row r="297" spans="1:11" ht="12.75">
      <c r="A297" s="5" t="s">
        <v>140</v>
      </c>
      <c r="B297" s="40" t="s">
        <v>36</v>
      </c>
      <c r="C297" s="40">
        <v>22</v>
      </c>
      <c r="D297" s="40">
        <v>22</v>
      </c>
      <c r="E297" s="40">
        <v>21</v>
      </c>
      <c r="F297" s="40">
        <v>20</v>
      </c>
      <c r="G297" s="40"/>
      <c r="H297" s="40">
        <f>SUM(C297:G298)-MAX(C297:G298)-MIN(C297:G298)</f>
        <v>43</v>
      </c>
      <c r="I297" s="42">
        <f>H297/2</f>
        <v>21.5</v>
      </c>
      <c r="J297" s="40">
        <v>0.18</v>
      </c>
      <c r="K297" s="42">
        <f>I297-J297</f>
        <v>21.32</v>
      </c>
    </row>
    <row r="298" spans="1:11" ht="12.75">
      <c r="A298" s="6"/>
      <c r="B298" s="41"/>
      <c r="C298" s="41"/>
      <c r="D298" s="41"/>
      <c r="E298" s="41"/>
      <c r="F298" s="41"/>
      <c r="G298" s="41"/>
      <c r="H298" s="41"/>
      <c r="I298" s="43"/>
      <c r="J298" s="41"/>
      <c r="K298" s="43"/>
    </row>
    <row r="299" spans="1:11" ht="12.75">
      <c r="A299" s="5" t="s">
        <v>81</v>
      </c>
      <c r="B299" s="40" t="s">
        <v>36</v>
      </c>
      <c r="C299" s="40">
        <v>26</v>
      </c>
      <c r="D299" s="40">
        <v>27</v>
      </c>
      <c r="E299" s="40">
        <v>25</v>
      </c>
      <c r="F299" s="40">
        <v>24</v>
      </c>
      <c r="G299" s="40"/>
      <c r="H299" s="40">
        <f>SUM(C299:G300)-MAX(C299:G300)-MIN(C299:G300)</f>
        <v>51</v>
      </c>
      <c r="I299" s="42">
        <f>H299/2</f>
        <v>25.5</v>
      </c>
      <c r="J299" s="40">
        <v>0.48</v>
      </c>
      <c r="K299" s="42">
        <f>I299-J299</f>
        <v>25.02</v>
      </c>
    </row>
    <row r="300" spans="1:11" ht="12.75">
      <c r="A300" s="6"/>
      <c r="B300" s="41"/>
      <c r="C300" s="41"/>
      <c r="D300" s="41"/>
      <c r="E300" s="41"/>
      <c r="F300" s="41"/>
      <c r="G300" s="41"/>
      <c r="H300" s="41"/>
      <c r="I300" s="43"/>
      <c r="J300" s="41"/>
      <c r="K300" s="43"/>
    </row>
    <row r="301" spans="1:11" ht="12.75">
      <c r="A301" s="5" t="s">
        <v>11</v>
      </c>
      <c r="B301" s="40" t="s">
        <v>36</v>
      </c>
      <c r="C301" s="40">
        <v>24</v>
      </c>
      <c r="D301" s="40">
        <v>24</v>
      </c>
      <c r="E301" s="40">
        <v>24</v>
      </c>
      <c r="F301" s="40">
        <v>25</v>
      </c>
      <c r="G301" s="40"/>
      <c r="H301" s="40">
        <f>SUM(C301:G302)-MAX(C301:G302)-MIN(C301:G302)</f>
        <v>48</v>
      </c>
      <c r="I301" s="42">
        <f>H301/2</f>
        <v>24</v>
      </c>
      <c r="J301" s="40">
        <v>0.1</v>
      </c>
      <c r="K301" s="42">
        <f>I301-J301</f>
        <v>23.9</v>
      </c>
    </row>
    <row r="302" spans="1:11" ht="12.75">
      <c r="A302" s="6"/>
      <c r="B302" s="41"/>
      <c r="C302" s="41"/>
      <c r="D302" s="41"/>
      <c r="E302" s="41"/>
      <c r="F302" s="41"/>
      <c r="G302" s="41"/>
      <c r="H302" s="41"/>
      <c r="I302" s="43"/>
      <c r="J302" s="41"/>
      <c r="K302" s="43"/>
    </row>
    <row r="303" ht="13.5" thickBot="1"/>
    <row r="304" spans="1:4" ht="13.5" thickBot="1">
      <c r="A304" s="46" t="s">
        <v>141</v>
      </c>
      <c r="B304" s="47"/>
      <c r="C304" s="47"/>
      <c r="D304" s="48"/>
    </row>
    <row r="305" spans="1:3" ht="12.75">
      <c r="A305" s="3"/>
      <c r="B305" s="3"/>
      <c r="C305" s="3"/>
    </row>
    <row r="306" spans="1:11" ht="12.75">
      <c r="A306" s="44" t="s">
        <v>29</v>
      </c>
      <c r="B306" s="45"/>
      <c r="C306" s="4" t="s">
        <v>30</v>
      </c>
      <c r="D306" s="4" t="s">
        <v>31</v>
      </c>
      <c r="E306" s="4" t="s">
        <v>32</v>
      </c>
      <c r="F306" s="4" t="s">
        <v>33</v>
      </c>
      <c r="G306" s="4" t="s">
        <v>34</v>
      </c>
      <c r="H306" s="4" t="s">
        <v>35</v>
      </c>
      <c r="I306" s="4" t="s">
        <v>7</v>
      </c>
      <c r="J306" s="4" t="s">
        <v>9</v>
      </c>
      <c r="K306" s="4" t="s">
        <v>7</v>
      </c>
    </row>
    <row r="307" spans="1:11" ht="12.75">
      <c r="A307" s="5" t="s">
        <v>135</v>
      </c>
      <c r="B307" s="40" t="s">
        <v>36</v>
      </c>
      <c r="C307" s="40">
        <v>19</v>
      </c>
      <c r="D307" s="40">
        <v>22</v>
      </c>
      <c r="E307" s="40">
        <v>24</v>
      </c>
      <c r="F307" s="40">
        <v>20</v>
      </c>
      <c r="G307" s="40"/>
      <c r="H307" s="40">
        <f>SUM(C307:G308)-MAX(C307:G308)-MIN(C307:G308)</f>
        <v>42</v>
      </c>
      <c r="I307" s="42">
        <f>H307/2</f>
        <v>21</v>
      </c>
      <c r="J307" s="40">
        <v>0.12</v>
      </c>
      <c r="K307" s="42">
        <f>I307-J307</f>
        <v>20.88</v>
      </c>
    </row>
    <row r="308" spans="1:11" ht="12.75">
      <c r="A308" s="6"/>
      <c r="B308" s="41"/>
      <c r="C308" s="41"/>
      <c r="D308" s="41"/>
      <c r="E308" s="41"/>
      <c r="F308" s="41"/>
      <c r="G308" s="41"/>
      <c r="H308" s="41"/>
      <c r="I308" s="43"/>
      <c r="J308" s="41"/>
      <c r="K308" s="43"/>
    </row>
    <row r="309" spans="1:11" ht="12.75">
      <c r="A309" s="5" t="s">
        <v>14</v>
      </c>
      <c r="B309" s="40" t="s">
        <v>36</v>
      </c>
      <c r="C309" s="40">
        <v>37</v>
      </c>
      <c r="D309" s="40">
        <v>35</v>
      </c>
      <c r="E309" s="40">
        <v>32</v>
      </c>
      <c r="F309" s="40">
        <v>32</v>
      </c>
      <c r="G309" s="40"/>
      <c r="H309" s="40">
        <f>SUM(C309:G310)-MAX(C309:G310)-MIN(C309:G310)</f>
        <v>67</v>
      </c>
      <c r="I309" s="42">
        <f>H309/2</f>
        <v>33.5</v>
      </c>
      <c r="J309" s="40">
        <v>0.38</v>
      </c>
      <c r="K309" s="42">
        <f>I309-J309</f>
        <v>33.12</v>
      </c>
    </row>
    <row r="310" spans="1:11" ht="12.75">
      <c r="A310" s="6"/>
      <c r="B310" s="41"/>
      <c r="C310" s="41"/>
      <c r="D310" s="41"/>
      <c r="E310" s="41"/>
      <c r="F310" s="41"/>
      <c r="G310" s="41"/>
      <c r="H310" s="41"/>
      <c r="I310" s="43"/>
      <c r="J310" s="41"/>
      <c r="K310" s="43"/>
    </row>
    <row r="311" spans="1:11" ht="12.75">
      <c r="A311" s="5" t="s">
        <v>142</v>
      </c>
      <c r="B311" s="40" t="s">
        <v>36</v>
      </c>
      <c r="C311" s="40">
        <v>22</v>
      </c>
      <c r="D311" s="40">
        <v>26</v>
      </c>
      <c r="E311" s="40">
        <v>27</v>
      </c>
      <c r="F311" s="40">
        <v>24</v>
      </c>
      <c r="G311" s="40"/>
      <c r="H311" s="40">
        <f>SUM(C311:G312)-MAX(C311:G312)-MIN(C311:G312)</f>
        <v>50</v>
      </c>
      <c r="I311" s="42">
        <f>H311/2</f>
        <v>25</v>
      </c>
      <c r="J311" s="40">
        <v>0.22</v>
      </c>
      <c r="K311" s="42">
        <f>I311-J311</f>
        <v>24.78</v>
      </c>
    </row>
    <row r="312" spans="1:11" ht="12.75">
      <c r="A312" s="6"/>
      <c r="B312" s="41"/>
      <c r="C312" s="41"/>
      <c r="D312" s="41"/>
      <c r="E312" s="41"/>
      <c r="F312" s="41"/>
      <c r="G312" s="41"/>
      <c r="H312" s="41"/>
      <c r="I312" s="43"/>
      <c r="J312" s="41"/>
      <c r="K312" s="43"/>
    </row>
    <row r="313" spans="1:11" ht="12.75">
      <c r="A313" s="5" t="s">
        <v>18</v>
      </c>
      <c r="B313" s="40" t="s">
        <v>36</v>
      </c>
      <c r="C313" s="40">
        <v>33</v>
      </c>
      <c r="D313" s="40">
        <v>37</v>
      </c>
      <c r="E313" s="40">
        <v>29</v>
      </c>
      <c r="F313" s="40">
        <v>34</v>
      </c>
      <c r="G313" s="40"/>
      <c r="H313" s="40">
        <f>SUM(C313:G314)-MAX(C313:G314)-MIN(C313:G314)</f>
        <v>67</v>
      </c>
      <c r="I313" s="42">
        <f>H313/2</f>
        <v>33.5</v>
      </c>
      <c r="J313" s="40">
        <v>0.58</v>
      </c>
      <c r="K313" s="42">
        <f>I313-J313</f>
        <v>32.92</v>
      </c>
    </row>
    <row r="314" spans="1:11" ht="12.75">
      <c r="A314" s="6"/>
      <c r="B314" s="41"/>
      <c r="C314" s="41"/>
      <c r="D314" s="41"/>
      <c r="E314" s="41"/>
      <c r="F314" s="41"/>
      <c r="G314" s="41"/>
      <c r="H314" s="41"/>
      <c r="I314" s="43"/>
      <c r="J314" s="41"/>
      <c r="K314" s="43"/>
    </row>
    <row r="315" spans="1:11" ht="12.75">
      <c r="A315" s="5" t="s">
        <v>136</v>
      </c>
      <c r="B315" s="40" t="s">
        <v>36</v>
      </c>
      <c r="C315" s="40">
        <v>43</v>
      </c>
      <c r="D315" s="40">
        <v>46</v>
      </c>
      <c r="E315" s="40">
        <v>48</v>
      </c>
      <c r="F315" s="40">
        <v>40</v>
      </c>
      <c r="G315" s="40"/>
      <c r="H315" s="40">
        <f>SUM(C315:G316)-MAX(C315:G316)-MIN(C315:G316)</f>
        <v>89</v>
      </c>
      <c r="I315" s="42">
        <f>H315/2</f>
        <v>44.5</v>
      </c>
      <c r="J315" s="40">
        <v>0.06</v>
      </c>
      <c r="K315" s="42">
        <f>I315-J315</f>
        <v>44.44</v>
      </c>
    </row>
    <row r="316" spans="1:11" ht="12.75">
      <c r="A316" s="6"/>
      <c r="B316" s="41"/>
      <c r="C316" s="41"/>
      <c r="D316" s="41"/>
      <c r="E316" s="41"/>
      <c r="F316" s="41"/>
      <c r="G316" s="41"/>
      <c r="H316" s="41"/>
      <c r="I316" s="43"/>
      <c r="J316" s="41"/>
      <c r="K316" s="43"/>
    </row>
    <row r="317" ht="13.5" thickBot="1"/>
    <row r="318" spans="1:4" ht="13.5" thickBot="1">
      <c r="A318" s="46" t="s">
        <v>141</v>
      </c>
      <c r="B318" s="47"/>
      <c r="C318" s="47"/>
      <c r="D318" s="48"/>
    </row>
    <row r="319" spans="1:3" ht="12.75">
      <c r="A319" s="3"/>
      <c r="B319" s="3"/>
      <c r="C319" s="3"/>
    </row>
    <row r="320" spans="1:11" ht="12.75">
      <c r="A320" s="44" t="s">
        <v>29</v>
      </c>
      <c r="B320" s="45"/>
      <c r="C320" s="4" t="s">
        <v>30</v>
      </c>
      <c r="D320" s="4" t="s">
        <v>31</v>
      </c>
      <c r="E320" s="4" t="s">
        <v>32</v>
      </c>
      <c r="F320" s="4" t="s">
        <v>33</v>
      </c>
      <c r="G320" s="4" t="s">
        <v>34</v>
      </c>
      <c r="H320" s="4" t="s">
        <v>35</v>
      </c>
      <c r="I320" s="4" t="s">
        <v>7</v>
      </c>
      <c r="J320" s="4" t="s">
        <v>9</v>
      </c>
      <c r="K320" s="4" t="s">
        <v>7</v>
      </c>
    </row>
    <row r="321" spans="1:11" ht="12.75">
      <c r="A321" s="5" t="s">
        <v>143</v>
      </c>
      <c r="B321" s="40" t="s">
        <v>36</v>
      </c>
      <c r="C321" s="40">
        <v>20</v>
      </c>
      <c r="D321" s="40">
        <v>27</v>
      </c>
      <c r="E321" s="40">
        <v>20</v>
      </c>
      <c r="F321" s="40">
        <v>27</v>
      </c>
      <c r="G321" s="40"/>
      <c r="H321" s="40">
        <f>SUM(C321:G322)-MAX(C321:G322)-MIN(C321:G322)</f>
        <v>47</v>
      </c>
      <c r="I321" s="42">
        <f>H321/2</f>
        <v>23.5</v>
      </c>
      <c r="J321" s="40">
        <v>0.2</v>
      </c>
      <c r="K321" s="42">
        <f>I321-J321</f>
        <v>23.3</v>
      </c>
    </row>
    <row r="322" spans="1:11" ht="12.75">
      <c r="A322" s="6"/>
      <c r="B322" s="41"/>
      <c r="C322" s="41"/>
      <c r="D322" s="41"/>
      <c r="E322" s="41"/>
      <c r="F322" s="41"/>
      <c r="G322" s="41"/>
      <c r="H322" s="41"/>
      <c r="I322" s="43"/>
      <c r="J322" s="41"/>
      <c r="K322" s="43"/>
    </row>
    <row r="323" spans="1:11" ht="12.75">
      <c r="A323" s="5" t="s">
        <v>23</v>
      </c>
      <c r="B323" s="40" t="s">
        <v>36</v>
      </c>
      <c r="C323" s="40">
        <v>25</v>
      </c>
      <c r="D323" s="40">
        <v>30</v>
      </c>
      <c r="E323" s="40">
        <v>27</v>
      </c>
      <c r="F323" s="40">
        <v>29</v>
      </c>
      <c r="G323" s="40"/>
      <c r="H323" s="40">
        <f>SUM(C323:G324)-MAX(C323:G324)-MIN(C323:G324)</f>
        <v>56</v>
      </c>
      <c r="I323" s="42">
        <f>H323/2</f>
        <v>28</v>
      </c>
      <c r="J323" s="40">
        <v>0.58</v>
      </c>
      <c r="K323" s="42">
        <f>I323-J323</f>
        <v>27.42</v>
      </c>
    </row>
    <row r="324" spans="1:11" ht="12.75">
      <c r="A324" s="6"/>
      <c r="B324" s="41"/>
      <c r="C324" s="41"/>
      <c r="D324" s="41"/>
      <c r="E324" s="41"/>
      <c r="F324" s="41"/>
      <c r="G324" s="41"/>
      <c r="H324" s="41"/>
      <c r="I324" s="43"/>
      <c r="J324" s="41"/>
      <c r="K324" s="43"/>
    </row>
    <row r="325" spans="1:11" ht="12.75">
      <c r="A325" s="5" t="s">
        <v>126</v>
      </c>
      <c r="B325" s="40" t="s">
        <v>36</v>
      </c>
      <c r="C325" s="40">
        <v>22</v>
      </c>
      <c r="D325" s="40">
        <v>28</v>
      </c>
      <c r="E325" s="40">
        <v>25</v>
      </c>
      <c r="F325" s="40">
        <v>30</v>
      </c>
      <c r="G325" s="40"/>
      <c r="H325" s="40">
        <f>SUM(C325:G326)-MAX(C325:G326)-MIN(C325:G326)</f>
        <v>53</v>
      </c>
      <c r="I325" s="42">
        <f>H325/2</f>
        <v>26.5</v>
      </c>
      <c r="J325" s="40">
        <v>0.12</v>
      </c>
      <c r="K325" s="42">
        <f>I325-J325</f>
        <v>26.38</v>
      </c>
    </row>
    <row r="326" spans="1:11" ht="12.75">
      <c r="A326" s="6"/>
      <c r="B326" s="41"/>
      <c r="C326" s="41"/>
      <c r="D326" s="41"/>
      <c r="E326" s="41"/>
      <c r="F326" s="41"/>
      <c r="G326" s="41"/>
      <c r="H326" s="41"/>
      <c r="I326" s="43"/>
      <c r="J326" s="41"/>
      <c r="K326" s="43"/>
    </row>
    <row r="327" spans="1:11" ht="12.75">
      <c r="A327" s="5" t="s">
        <v>11</v>
      </c>
      <c r="B327" s="40" t="s">
        <v>36</v>
      </c>
      <c r="C327" s="40">
        <v>34</v>
      </c>
      <c r="D327" s="40">
        <v>29</v>
      </c>
      <c r="E327" s="40">
        <v>29</v>
      </c>
      <c r="F327" s="40">
        <v>33</v>
      </c>
      <c r="G327" s="40"/>
      <c r="H327" s="40">
        <f>SUM(C327:G328)-MAX(C327:G328)-MIN(C327:G328)</f>
        <v>62</v>
      </c>
      <c r="I327" s="42">
        <f>H327/2</f>
        <v>31</v>
      </c>
      <c r="J327" s="40">
        <v>0.16</v>
      </c>
      <c r="K327" s="42">
        <f>I327-J327</f>
        <v>30.84</v>
      </c>
    </row>
    <row r="328" spans="1:11" ht="12.75">
      <c r="A328" s="6"/>
      <c r="B328" s="41"/>
      <c r="C328" s="41"/>
      <c r="D328" s="41"/>
      <c r="E328" s="41"/>
      <c r="F328" s="41"/>
      <c r="G328" s="41"/>
      <c r="H328" s="41"/>
      <c r="I328" s="43"/>
      <c r="J328" s="41"/>
      <c r="K328" s="43"/>
    </row>
    <row r="329" spans="1:11" ht="12.75">
      <c r="A329" s="5" t="s">
        <v>135</v>
      </c>
      <c r="B329" s="40" t="s">
        <v>36</v>
      </c>
      <c r="C329" s="40">
        <v>40</v>
      </c>
      <c r="D329" s="40">
        <v>39</v>
      </c>
      <c r="E329" s="40">
        <v>34</v>
      </c>
      <c r="F329" s="40">
        <v>38</v>
      </c>
      <c r="G329" s="40"/>
      <c r="H329" s="40">
        <f>SUM(C329:G330)-MAX(C329:G330)-MIN(C329:G330)</f>
        <v>77</v>
      </c>
      <c r="I329" s="42">
        <f>H329/2</f>
        <v>38.5</v>
      </c>
      <c r="J329" s="40">
        <v>0.21</v>
      </c>
      <c r="K329" s="42">
        <f>I329-J329</f>
        <v>38.29</v>
      </c>
    </row>
    <row r="330" spans="1:11" ht="12.75">
      <c r="A330" s="6"/>
      <c r="B330" s="41"/>
      <c r="C330" s="41"/>
      <c r="D330" s="41"/>
      <c r="E330" s="41"/>
      <c r="F330" s="41"/>
      <c r="G330" s="41"/>
      <c r="H330" s="41"/>
      <c r="I330" s="43"/>
      <c r="J330" s="41"/>
      <c r="K330" s="43"/>
    </row>
    <row r="331" spans="1:11" ht="12.75">
      <c r="A331" s="5" t="s">
        <v>13</v>
      </c>
      <c r="B331" s="40" t="s">
        <v>36</v>
      </c>
      <c r="C331" s="40">
        <v>43</v>
      </c>
      <c r="D331" s="40">
        <v>41</v>
      </c>
      <c r="E331" s="40">
        <v>37</v>
      </c>
      <c r="F331" s="40">
        <v>40</v>
      </c>
      <c r="G331" s="40"/>
      <c r="H331" s="40">
        <f>SUM(C331:G332)-MAX(C331:G332)-MIN(C331:G332)</f>
        <v>81</v>
      </c>
      <c r="I331" s="42">
        <f>H331/2</f>
        <v>40.5</v>
      </c>
      <c r="J331" s="40">
        <v>0.08</v>
      </c>
      <c r="K331" s="42">
        <f>I331-J331</f>
        <v>40.42</v>
      </c>
    </row>
    <row r="332" spans="1:11" ht="12.75">
      <c r="A332" s="6"/>
      <c r="B332" s="41"/>
      <c r="C332" s="41"/>
      <c r="D332" s="41"/>
      <c r="E332" s="41"/>
      <c r="F332" s="41"/>
      <c r="G332" s="41"/>
      <c r="H332" s="41"/>
      <c r="I332" s="43"/>
      <c r="J332" s="41"/>
      <c r="K332" s="43"/>
    </row>
  </sheetData>
  <mergeCells count="980">
    <mergeCell ref="A2:K2"/>
    <mergeCell ref="A4:K4"/>
    <mergeCell ref="A6:C6"/>
    <mergeCell ref="I9:I10"/>
    <mergeCell ref="J9:J10"/>
    <mergeCell ref="K9:K10"/>
    <mergeCell ref="L9:L10"/>
    <mergeCell ref="I11:I12"/>
    <mergeCell ref="J11:J12"/>
    <mergeCell ref="K11:K12"/>
    <mergeCell ref="L11:L12"/>
    <mergeCell ref="I13:I14"/>
    <mergeCell ref="J13:J14"/>
    <mergeCell ref="K13:K14"/>
    <mergeCell ref="L13:L14"/>
    <mergeCell ref="I15:I16"/>
    <mergeCell ref="J15:J16"/>
    <mergeCell ref="K15:K16"/>
    <mergeCell ref="L15:L16"/>
    <mergeCell ref="I17:I18"/>
    <mergeCell ref="J17:J18"/>
    <mergeCell ref="K17:K18"/>
    <mergeCell ref="L17:L18"/>
    <mergeCell ref="I19:I20"/>
    <mergeCell ref="J19:J20"/>
    <mergeCell ref="K19:K20"/>
    <mergeCell ref="L19:L20"/>
    <mergeCell ref="A22:C22"/>
    <mergeCell ref="I25:I26"/>
    <mergeCell ref="J25:J26"/>
    <mergeCell ref="K25:K26"/>
    <mergeCell ref="L25:L26"/>
    <mergeCell ref="I27:I28"/>
    <mergeCell ref="J27:J28"/>
    <mergeCell ref="K27:K28"/>
    <mergeCell ref="L27:L28"/>
    <mergeCell ref="I29:I30"/>
    <mergeCell ref="J29:J30"/>
    <mergeCell ref="K29:K30"/>
    <mergeCell ref="L29:L30"/>
    <mergeCell ref="I31:I32"/>
    <mergeCell ref="J31:J32"/>
    <mergeCell ref="K31:K32"/>
    <mergeCell ref="L31:L32"/>
    <mergeCell ref="I33:I34"/>
    <mergeCell ref="J33:J34"/>
    <mergeCell ref="K33:K34"/>
    <mergeCell ref="L33:L34"/>
    <mergeCell ref="I35:I36"/>
    <mergeCell ref="J35:J36"/>
    <mergeCell ref="K35:K36"/>
    <mergeCell ref="L35:L36"/>
    <mergeCell ref="A38:C38"/>
    <mergeCell ref="I41:I42"/>
    <mergeCell ref="J41:J42"/>
    <mergeCell ref="K41:K42"/>
    <mergeCell ref="L41:L42"/>
    <mergeCell ref="I43:I44"/>
    <mergeCell ref="J43:J44"/>
    <mergeCell ref="K43:K44"/>
    <mergeCell ref="L43:L44"/>
    <mergeCell ref="I45:I46"/>
    <mergeCell ref="J45:J46"/>
    <mergeCell ref="K45:K46"/>
    <mergeCell ref="L45:L46"/>
    <mergeCell ref="I47:I48"/>
    <mergeCell ref="J47:J48"/>
    <mergeCell ref="K47:K48"/>
    <mergeCell ref="L47:L48"/>
    <mergeCell ref="I49:I50"/>
    <mergeCell ref="J49:J50"/>
    <mergeCell ref="K49:K50"/>
    <mergeCell ref="L49:L50"/>
    <mergeCell ref="I51:I52"/>
    <mergeCell ref="J51:J52"/>
    <mergeCell ref="K51:K52"/>
    <mergeCell ref="L51:L52"/>
    <mergeCell ref="I53:I54"/>
    <mergeCell ref="J53:J54"/>
    <mergeCell ref="K53:K54"/>
    <mergeCell ref="L53:L54"/>
    <mergeCell ref="I55:I56"/>
    <mergeCell ref="J55:J56"/>
    <mergeCell ref="K55:K56"/>
    <mergeCell ref="L55:L56"/>
    <mergeCell ref="A62:C62"/>
    <mergeCell ref="I65:I66"/>
    <mergeCell ref="J65:J66"/>
    <mergeCell ref="K65:K66"/>
    <mergeCell ref="L65:L66"/>
    <mergeCell ref="I67:I68"/>
    <mergeCell ref="J67:J68"/>
    <mergeCell ref="K67:K68"/>
    <mergeCell ref="L67:L68"/>
    <mergeCell ref="A70:C70"/>
    <mergeCell ref="I73:I74"/>
    <mergeCell ref="J73:J74"/>
    <mergeCell ref="K73:K74"/>
    <mergeCell ref="L73:L74"/>
    <mergeCell ref="I75:I76"/>
    <mergeCell ref="J75:J76"/>
    <mergeCell ref="K75:K76"/>
    <mergeCell ref="L75:L76"/>
    <mergeCell ref="I77:I78"/>
    <mergeCell ref="J77:J78"/>
    <mergeCell ref="K77:K78"/>
    <mergeCell ref="L77:L78"/>
    <mergeCell ref="I79:I80"/>
    <mergeCell ref="J79:J80"/>
    <mergeCell ref="K79:K80"/>
    <mergeCell ref="L79:L80"/>
    <mergeCell ref="I81:I82"/>
    <mergeCell ref="J81:J82"/>
    <mergeCell ref="K81:K82"/>
    <mergeCell ref="L81:L82"/>
    <mergeCell ref="I83:I84"/>
    <mergeCell ref="J83:J84"/>
    <mergeCell ref="K83:K84"/>
    <mergeCell ref="L83:L84"/>
    <mergeCell ref="I85:I86"/>
    <mergeCell ref="J85:J86"/>
    <mergeCell ref="K85:K86"/>
    <mergeCell ref="L85:L86"/>
    <mergeCell ref="A92:C92"/>
    <mergeCell ref="I95:I96"/>
    <mergeCell ref="J95:J96"/>
    <mergeCell ref="K95:K96"/>
    <mergeCell ref="L95:L96"/>
    <mergeCell ref="I97:I98"/>
    <mergeCell ref="J97:J98"/>
    <mergeCell ref="K97:K98"/>
    <mergeCell ref="L97:L98"/>
    <mergeCell ref="I99:I100"/>
    <mergeCell ref="J99:J100"/>
    <mergeCell ref="K99:K100"/>
    <mergeCell ref="L99:L100"/>
    <mergeCell ref="I101:I102"/>
    <mergeCell ref="J101:J102"/>
    <mergeCell ref="K101:K102"/>
    <mergeCell ref="L101:L102"/>
    <mergeCell ref="I103:I104"/>
    <mergeCell ref="J103:J104"/>
    <mergeCell ref="K103:K104"/>
    <mergeCell ref="L103:L104"/>
    <mergeCell ref="I105:I106"/>
    <mergeCell ref="J105:J106"/>
    <mergeCell ref="K105:K106"/>
    <mergeCell ref="L105:L106"/>
    <mergeCell ref="I107:I108"/>
    <mergeCell ref="J107:J108"/>
    <mergeCell ref="K107:K108"/>
    <mergeCell ref="L107:L108"/>
    <mergeCell ref="A142:D142"/>
    <mergeCell ref="A144:B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B157:B158"/>
    <mergeCell ref="C157:C158"/>
    <mergeCell ref="D157:D158"/>
    <mergeCell ref="E157:E158"/>
    <mergeCell ref="F157:F158"/>
    <mergeCell ref="G157:G158"/>
    <mergeCell ref="H157:H158"/>
    <mergeCell ref="A160:D160"/>
    <mergeCell ref="I157:I158"/>
    <mergeCell ref="J157:J158"/>
    <mergeCell ref="K157:K158"/>
    <mergeCell ref="A162:B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B175:B176"/>
    <mergeCell ref="C175:C176"/>
    <mergeCell ref="D175:D176"/>
    <mergeCell ref="E175:E176"/>
    <mergeCell ref="F175:F176"/>
    <mergeCell ref="G175:G176"/>
    <mergeCell ref="H175:H176"/>
    <mergeCell ref="K175:K176"/>
    <mergeCell ref="B177:B178"/>
    <mergeCell ref="C177:C178"/>
    <mergeCell ref="D177:D178"/>
    <mergeCell ref="E177:E178"/>
    <mergeCell ref="F177:F178"/>
    <mergeCell ref="G177:G178"/>
    <mergeCell ref="H177:H178"/>
    <mergeCell ref="F179:F180"/>
    <mergeCell ref="G179:G180"/>
    <mergeCell ref="I175:I176"/>
    <mergeCell ref="J175:J176"/>
    <mergeCell ref="H179:H180"/>
    <mergeCell ref="B179:B180"/>
    <mergeCell ref="C179:C180"/>
    <mergeCell ref="D179:D180"/>
    <mergeCell ref="E179:E180"/>
    <mergeCell ref="I189:I190"/>
    <mergeCell ref="J189:J190"/>
    <mergeCell ref="K189:K190"/>
    <mergeCell ref="I177:I178"/>
    <mergeCell ref="J177:J178"/>
    <mergeCell ref="K177:K178"/>
    <mergeCell ref="I179:I180"/>
    <mergeCell ref="J179:J180"/>
    <mergeCell ref="K179:K180"/>
    <mergeCell ref="J181:J182"/>
    <mergeCell ref="I193:I194"/>
    <mergeCell ref="J193:J194"/>
    <mergeCell ref="K193:K194"/>
    <mergeCell ref="I191:I192"/>
    <mergeCell ref="J191:J192"/>
    <mergeCell ref="K191:K192"/>
    <mergeCell ref="I195:I196"/>
    <mergeCell ref="J195:J196"/>
    <mergeCell ref="K195:K196"/>
    <mergeCell ref="B197:B198"/>
    <mergeCell ref="C197:C198"/>
    <mergeCell ref="D197:D198"/>
    <mergeCell ref="E197:E198"/>
    <mergeCell ref="F197:F198"/>
    <mergeCell ref="G197:G198"/>
    <mergeCell ref="H197:H198"/>
    <mergeCell ref="I201:I202"/>
    <mergeCell ref="J201:J202"/>
    <mergeCell ref="K201:K202"/>
    <mergeCell ref="I199:I200"/>
    <mergeCell ref="J199:J200"/>
    <mergeCell ref="K199:K200"/>
    <mergeCell ref="I205:I206"/>
    <mergeCell ref="J205:J206"/>
    <mergeCell ref="K205:K206"/>
    <mergeCell ref="I203:I204"/>
    <mergeCell ref="J203:J204"/>
    <mergeCell ref="K203:K204"/>
    <mergeCell ref="I215:I216"/>
    <mergeCell ref="J215:J216"/>
    <mergeCell ref="K215:K216"/>
    <mergeCell ref="I213:I214"/>
    <mergeCell ref="J213:J214"/>
    <mergeCell ref="K213:K214"/>
    <mergeCell ref="I219:I220"/>
    <mergeCell ref="J219:J220"/>
    <mergeCell ref="K219:K220"/>
    <mergeCell ref="I217:I218"/>
    <mergeCell ref="J217:J218"/>
    <mergeCell ref="K217:K218"/>
    <mergeCell ref="I223:I224"/>
    <mergeCell ref="J223:J224"/>
    <mergeCell ref="K223:K224"/>
    <mergeCell ref="I221:I222"/>
    <mergeCell ref="J221:J222"/>
    <mergeCell ref="K221:K222"/>
    <mergeCell ref="I227:I228"/>
    <mergeCell ref="J227:J228"/>
    <mergeCell ref="K227:K228"/>
    <mergeCell ref="I225:I226"/>
    <mergeCell ref="J225:J226"/>
    <mergeCell ref="K225:K226"/>
    <mergeCell ref="A232:D232"/>
    <mergeCell ref="A234:B234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A242:D242"/>
    <mergeCell ref="I239:I240"/>
    <mergeCell ref="J239:J240"/>
    <mergeCell ref="K239:K240"/>
    <mergeCell ref="A244:B244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B251:B252"/>
    <mergeCell ref="C251:C252"/>
    <mergeCell ref="D251:D252"/>
    <mergeCell ref="E251:E252"/>
    <mergeCell ref="F251:F252"/>
    <mergeCell ref="G251:G252"/>
    <mergeCell ref="H251:H252"/>
    <mergeCell ref="A254:D254"/>
    <mergeCell ref="I251:I252"/>
    <mergeCell ref="J251:J252"/>
    <mergeCell ref="K251:K252"/>
    <mergeCell ref="A256:B256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B259:B260"/>
    <mergeCell ref="C259:C260"/>
    <mergeCell ref="D259:D260"/>
    <mergeCell ref="E259:E260"/>
    <mergeCell ref="F259:F260"/>
    <mergeCell ref="G259:G260"/>
    <mergeCell ref="H259:H260"/>
    <mergeCell ref="J259:J260"/>
    <mergeCell ref="K259:K260"/>
    <mergeCell ref="B261:B262"/>
    <mergeCell ref="C261:C262"/>
    <mergeCell ref="D261:D262"/>
    <mergeCell ref="E261:E262"/>
    <mergeCell ref="F261:F262"/>
    <mergeCell ref="G261:G262"/>
    <mergeCell ref="H261:H262"/>
    <mergeCell ref="F263:F264"/>
    <mergeCell ref="G263:G264"/>
    <mergeCell ref="H263:H264"/>
    <mergeCell ref="I259:I260"/>
    <mergeCell ref="I263:I264"/>
    <mergeCell ref="B263:B264"/>
    <mergeCell ref="C263:C264"/>
    <mergeCell ref="D263:D264"/>
    <mergeCell ref="E263:E264"/>
    <mergeCell ref="J263:J264"/>
    <mergeCell ref="K263:K264"/>
    <mergeCell ref="I261:I262"/>
    <mergeCell ref="J261:J262"/>
    <mergeCell ref="K261:K262"/>
    <mergeCell ref="B265:B266"/>
    <mergeCell ref="C265:C266"/>
    <mergeCell ref="D265:D266"/>
    <mergeCell ref="A270:D270"/>
    <mergeCell ref="B267:B268"/>
    <mergeCell ref="C267:C268"/>
    <mergeCell ref="D267:D268"/>
    <mergeCell ref="F267:F268"/>
    <mergeCell ref="G267:G268"/>
    <mergeCell ref="H267:H268"/>
    <mergeCell ref="E265:E266"/>
    <mergeCell ref="F265:F266"/>
    <mergeCell ref="G265:G266"/>
    <mergeCell ref="H265:H266"/>
    <mergeCell ref="E267:E268"/>
    <mergeCell ref="I267:I268"/>
    <mergeCell ref="J267:J268"/>
    <mergeCell ref="K267:K268"/>
    <mergeCell ref="I265:I266"/>
    <mergeCell ref="J265:J266"/>
    <mergeCell ref="K265:K266"/>
    <mergeCell ref="E273:E274"/>
    <mergeCell ref="F273:F274"/>
    <mergeCell ref="G273:G274"/>
    <mergeCell ref="H273:H274"/>
    <mergeCell ref="I273:I274"/>
    <mergeCell ref="J273:J274"/>
    <mergeCell ref="K273:K274"/>
    <mergeCell ref="I57:I58"/>
    <mergeCell ref="J57:J58"/>
    <mergeCell ref="K57:K58"/>
    <mergeCell ref="I87:I88"/>
    <mergeCell ref="J87:J88"/>
    <mergeCell ref="K87:K88"/>
    <mergeCell ref="I117:I118"/>
    <mergeCell ref="L57:L58"/>
    <mergeCell ref="I59:I60"/>
    <mergeCell ref="J59:J60"/>
    <mergeCell ref="K59:K60"/>
    <mergeCell ref="L59:L60"/>
    <mergeCell ref="L87:L88"/>
    <mergeCell ref="I89:I90"/>
    <mergeCell ref="J89:J90"/>
    <mergeCell ref="K89:K90"/>
    <mergeCell ref="L89:L90"/>
    <mergeCell ref="A110:C110"/>
    <mergeCell ref="I113:I114"/>
    <mergeCell ref="J113:J114"/>
    <mergeCell ref="K113:K114"/>
    <mergeCell ref="L113:L114"/>
    <mergeCell ref="I115:I116"/>
    <mergeCell ref="J115:J116"/>
    <mergeCell ref="K115:K116"/>
    <mergeCell ref="L115:L116"/>
    <mergeCell ref="J117:J118"/>
    <mergeCell ref="K117:K118"/>
    <mergeCell ref="L117:L118"/>
    <mergeCell ref="I119:I120"/>
    <mergeCell ref="J119:J120"/>
    <mergeCell ref="K119:K120"/>
    <mergeCell ref="L119:L120"/>
    <mergeCell ref="I121:I122"/>
    <mergeCell ref="J121:J122"/>
    <mergeCell ref="K121:K122"/>
    <mergeCell ref="L121:L122"/>
    <mergeCell ref="I123:I124"/>
    <mergeCell ref="J123:J124"/>
    <mergeCell ref="K123:K124"/>
    <mergeCell ref="L123:L124"/>
    <mergeCell ref="A126:C126"/>
    <mergeCell ref="I129:I130"/>
    <mergeCell ref="J129:J130"/>
    <mergeCell ref="K129:K130"/>
    <mergeCell ref="L129:L130"/>
    <mergeCell ref="I131:I132"/>
    <mergeCell ref="J131:J132"/>
    <mergeCell ref="K131:K132"/>
    <mergeCell ref="L131:L132"/>
    <mergeCell ref="I133:I134"/>
    <mergeCell ref="J133:J134"/>
    <mergeCell ref="K133:K134"/>
    <mergeCell ref="L133:L134"/>
    <mergeCell ref="I135:I136"/>
    <mergeCell ref="J135:J136"/>
    <mergeCell ref="K135:K136"/>
    <mergeCell ref="L135:L136"/>
    <mergeCell ref="I137:I138"/>
    <mergeCell ref="J137:J138"/>
    <mergeCell ref="K137:K138"/>
    <mergeCell ref="L137:L138"/>
    <mergeCell ref="I139:I140"/>
    <mergeCell ref="J139:J140"/>
    <mergeCell ref="K139:K140"/>
    <mergeCell ref="L139:L140"/>
    <mergeCell ref="G181:G182"/>
    <mergeCell ref="H181:H182"/>
    <mergeCell ref="I181:I182"/>
    <mergeCell ref="B181:B182"/>
    <mergeCell ref="C181:C182"/>
    <mergeCell ref="D181:D182"/>
    <mergeCell ref="E181:E182"/>
    <mergeCell ref="K181:K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F181:F182"/>
    <mergeCell ref="A186:D186"/>
    <mergeCell ref="A188:B188"/>
    <mergeCell ref="J183:J184"/>
    <mergeCell ref="K183:K184"/>
    <mergeCell ref="B189:B190"/>
    <mergeCell ref="C189:C190"/>
    <mergeCell ref="D189:D190"/>
    <mergeCell ref="E189:E190"/>
    <mergeCell ref="F189:F190"/>
    <mergeCell ref="G189:G190"/>
    <mergeCell ref="H189:H190"/>
    <mergeCell ref="B191:B192"/>
    <mergeCell ref="C191:C192"/>
    <mergeCell ref="D191:D192"/>
    <mergeCell ref="E191:E192"/>
    <mergeCell ref="F191:F192"/>
    <mergeCell ref="G191:G192"/>
    <mergeCell ref="H191:H192"/>
    <mergeCell ref="B193:B194"/>
    <mergeCell ref="C193:C194"/>
    <mergeCell ref="D193:D194"/>
    <mergeCell ref="E193:E194"/>
    <mergeCell ref="F193:F194"/>
    <mergeCell ref="G193:G194"/>
    <mergeCell ref="H193:H194"/>
    <mergeCell ref="B195:B196"/>
    <mergeCell ref="C195:C196"/>
    <mergeCell ref="D195:D196"/>
    <mergeCell ref="E195:E196"/>
    <mergeCell ref="F195:F196"/>
    <mergeCell ref="G195:G196"/>
    <mergeCell ref="H195:H196"/>
    <mergeCell ref="I197:I198"/>
    <mergeCell ref="J197:J198"/>
    <mergeCell ref="K197:K198"/>
    <mergeCell ref="B199:B200"/>
    <mergeCell ref="C199:C200"/>
    <mergeCell ref="D199:D200"/>
    <mergeCell ref="E199:E200"/>
    <mergeCell ref="F199:F200"/>
    <mergeCell ref="G199:G200"/>
    <mergeCell ref="H199:H200"/>
    <mergeCell ref="B201:B202"/>
    <mergeCell ref="C201:C202"/>
    <mergeCell ref="D201:D202"/>
    <mergeCell ref="E201:E202"/>
    <mergeCell ref="F201:F202"/>
    <mergeCell ref="G201:G202"/>
    <mergeCell ref="H201:H202"/>
    <mergeCell ref="B203:B204"/>
    <mergeCell ref="C203:C204"/>
    <mergeCell ref="D203:D204"/>
    <mergeCell ref="E203:E204"/>
    <mergeCell ref="F203:F204"/>
    <mergeCell ref="G203:G204"/>
    <mergeCell ref="H203:H204"/>
    <mergeCell ref="F205:F206"/>
    <mergeCell ref="G205:G206"/>
    <mergeCell ref="H205:H206"/>
    <mergeCell ref="B205:B206"/>
    <mergeCell ref="C205:C206"/>
    <mergeCell ref="D205:D206"/>
    <mergeCell ref="E205:E206"/>
    <mergeCell ref="A208:D208"/>
    <mergeCell ref="A210:B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B213:B214"/>
    <mergeCell ref="C213:C214"/>
    <mergeCell ref="D213:D214"/>
    <mergeCell ref="E213:E214"/>
    <mergeCell ref="F213:F214"/>
    <mergeCell ref="G213:G214"/>
    <mergeCell ref="H213:H214"/>
    <mergeCell ref="B215:B216"/>
    <mergeCell ref="C215:C216"/>
    <mergeCell ref="D215:D216"/>
    <mergeCell ref="E215:E216"/>
    <mergeCell ref="F215:F216"/>
    <mergeCell ref="G215:G216"/>
    <mergeCell ref="H215:H216"/>
    <mergeCell ref="B217:B218"/>
    <mergeCell ref="C217:C218"/>
    <mergeCell ref="D217:D218"/>
    <mergeCell ref="E217:E218"/>
    <mergeCell ref="F217:F218"/>
    <mergeCell ref="G217:G218"/>
    <mergeCell ref="H217:H218"/>
    <mergeCell ref="B219:B220"/>
    <mergeCell ref="C219:C220"/>
    <mergeCell ref="D219:D220"/>
    <mergeCell ref="E219:E220"/>
    <mergeCell ref="F219:F220"/>
    <mergeCell ref="G219:G220"/>
    <mergeCell ref="H219:H220"/>
    <mergeCell ref="B221:B222"/>
    <mergeCell ref="C221:C222"/>
    <mergeCell ref="D221:D222"/>
    <mergeCell ref="E221:E222"/>
    <mergeCell ref="F221:F222"/>
    <mergeCell ref="G221:G222"/>
    <mergeCell ref="H221:H222"/>
    <mergeCell ref="B223:B224"/>
    <mergeCell ref="C223:C224"/>
    <mergeCell ref="D223:D224"/>
    <mergeCell ref="E223:E224"/>
    <mergeCell ref="F223:F224"/>
    <mergeCell ref="G223:G224"/>
    <mergeCell ref="H223:H224"/>
    <mergeCell ref="B225:B226"/>
    <mergeCell ref="C225:C226"/>
    <mergeCell ref="D225:D226"/>
    <mergeCell ref="E225:E226"/>
    <mergeCell ref="F225:F226"/>
    <mergeCell ref="G225:G226"/>
    <mergeCell ref="H225:H226"/>
    <mergeCell ref="B227:B228"/>
    <mergeCell ref="C227:C228"/>
    <mergeCell ref="D227:D228"/>
    <mergeCell ref="E227:E228"/>
    <mergeCell ref="F227:F228"/>
    <mergeCell ref="G227:G228"/>
    <mergeCell ref="H227:H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B239:B240"/>
    <mergeCell ref="C239:C240"/>
    <mergeCell ref="D239:D240"/>
    <mergeCell ref="E239:E240"/>
    <mergeCell ref="F239:F240"/>
    <mergeCell ref="G239:G240"/>
    <mergeCell ref="H239:H240"/>
    <mergeCell ref="A272:B272"/>
    <mergeCell ref="B275:B276"/>
    <mergeCell ref="C275:C276"/>
    <mergeCell ref="D275:D276"/>
    <mergeCell ref="B273:B274"/>
    <mergeCell ref="C273:C274"/>
    <mergeCell ref="D273:D274"/>
    <mergeCell ref="E275:E276"/>
    <mergeCell ref="F275:F276"/>
    <mergeCell ref="G275:G276"/>
    <mergeCell ref="H275:H276"/>
    <mergeCell ref="I275:I276"/>
    <mergeCell ref="J275:J276"/>
    <mergeCell ref="K275:K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A288:D288"/>
    <mergeCell ref="A290:B290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A304:D304"/>
    <mergeCell ref="A306:B306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K309:K310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K315:K316"/>
    <mergeCell ref="A318:D318"/>
    <mergeCell ref="A320:B320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J321:J322"/>
    <mergeCell ref="K321:K322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K325:K326"/>
    <mergeCell ref="B327:B328"/>
    <mergeCell ref="C327:C328"/>
    <mergeCell ref="D327:D328"/>
    <mergeCell ref="E327:E328"/>
    <mergeCell ref="F327:F328"/>
    <mergeCell ref="G327:G328"/>
    <mergeCell ref="H327:H328"/>
    <mergeCell ref="J327:J328"/>
    <mergeCell ref="K327:K328"/>
    <mergeCell ref="B329:B330"/>
    <mergeCell ref="C329:C330"/>
    <mergeCell ref="D329:D330"/>
    <mergeCell ref="E329:E330"/>
    <mergeCell ref="F329:F330"/>
    <mergeCell ref="G329:G330"/>
    <mergeCell ref="H329:H330"/>
    <mergeCell ref="F331:F332"/>
    <mergeCell ref="G331:G332"/>
    <mergeCell ref="H331:H332"/>
    <mergeCell ref="I327:I328"/>
    <mergeCell ref="I331:I332"/>
    <mergeCell ref="B331:B332"/>
    <mergeCell ref="C331:C332"/>
    <mergeCell ref="D331:D332"/>
    <mergeCell ref="E331:E332"/>
    <mergeCell ref="J331:J332"/>
    <mergeCell ref="K331:K332"/>
    <mergeCell ref="I329:I330"/>
    <mergeCell ref="J329:J330"/>
    <mergeCell ref="K329:K330"/>
  </mergeCells>
  <printOptions/>
  <pageMargins left="0.75" right="0.75" top="1" bottom="1" header="0" footer="0"/>
  <pageSetup horizontalDpi="1200" verticalDpi="1200" orientation="landscape" paperSize="9" scale="99" r:id="rId1"/>
  <rowBreaks count="8" manualBreakCount="8">
    <brk id="36" max="255" man="1"/>
    <brk id="68" max="255" man="1"/>
    <brk id="108" max="255" man="1"/>
    <brk id="140" max="255" man="1"/>
    <brk id="184" max="255" man="1"/>
    <brk id="230" max="255" man="1"/>
    <brk id="268" max="255" man="1"/>
    <brk id="3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K100" sqref="K100:K101"/>
    </sheetView>
  </sheetViews>
  <sheetFormatPr defaultColWidth="11.421875" defaultRowHeight="12.75"/>
  <cols>
    <col min="1" max="1" width="18.57421875" style="0" bestFit="1" customWidth="1"/>
    <col min="2" max="2" width="5.28125" style="0" customWidth="1"/>
  </cols>
  <sheetData>
    <row r="1" spans="1:12" ht="18.75" thickBot="1">
      <c r="A1" s="57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1"/>
    </row>
    <row r="2" spans="9:12" ht="13.5" thickBot="1">
      <c r="I2" s="2"/>
      <c r="L2" s="1"/>
    </row>
    <row r="3" spans="1:12" ht="13.5" thickBot="1">
      <c r="A3" s="60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2"/>
      <c r="L3" s="1"/>
    </row>
    <row r="4" ht="13.5" thickBot="1"/>
    <row r="5" spans="1:12" ht="13.5" thickBot="1">
      <c r="A5" s="46" t="s">
        <v>24</v>
      </c>
      <c r="B5" s="47"/>
      <c r="C5" s="48"/>
      <c r="L5" s="1"/>
    </row>
    <row r="6" spans="1:12" ht="12.75">
      <c r="A6" s="9"/>
      <c r="B6" s="9"/>
      <c r="C6" s="9"/>
      <c r="L6" s="1"/>
    </row>
    <row r="7" spans="1:12" ht="12.75">
      <c r="A7" s="4" t="s">
        <v>0</v>
      </c>
      <c r="B7" s="4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7</v>
      </c>
    </row>
    <row r="8" spans="1:12" ht="12.75">
      <c r="A8" s="5" t="s">
        <v>77</v>
      </c>
      <c r="B8" s="5" t="s">
        <v>10</v>
      </c>
      <c r="C8" s="5">
        <v>4.9</v>
      </c>
      <c r="D8" s="5">
        <v>4.9</v>
      </c>
      <c r="E8" s="5">
        <v>4.8</v>
      </c>
      <c r="F8" s="5">
        <v>4.4</v>
      </c>
      <c r="G8" s="5">
        <v>4.6</v>
      </c>
      <c r="H8" s="5">
        <f>SUM(C8:G8)-MAX(C8:G8)-MIN(C8:G8)</f>
        <v>14.300000000000002</v>
      </c>
      <c r="I8" s="42">
        <f>H8+H9</f>
        <v>28.5</v>
      </c>
      <c r="J8" s="42">
        <f>I8/3</f>
        <v>9.5</v>
      </c>
      <c r="K8" s="40">
        <v>0.8</v>
      </c>
      <c r="L8" s="42">
        <f>J8-K8</f>
        <v>8.7</v>
      </c>
    </row>
    <row r="9" spans="1:12" ht="12.75">
      <c r="A9" s="6" t="s">
        <v>78</v>
      </c>
      <c r="B9" s="5" t="s">
        <v>12</v>
      </c>
      <c r="C9" s="5">
        <v>4.8</v>
      </c>
      <c r="D9" s="5">
        <v>5</v>
      </c>
      <c r="E9" s="5">
        <v>4.7</v>
      </c>
      <c r="F9" s="5">
        <v>4.3</v>
      </c>
      <c r="G9" s="5">
        <v>4.7</v>
      </c>
      <c r="H9" s="5">
        <f>SUM(C9:G9)-MAX(C9:G9)-MIN(C9:G9)</f>
        <v>14.2</v>
      </c>
      <c r="I9" s="43"/>
      <c r="J9" s="43"/>
      <c r="K9" s="41"/>
      <c r="L9" s="43"/>
    </row>
    <row r="10" spans="1:12" ht="12.75">
      <c r="A10" s="5" t="s">
        <v>55</v>
      </c>
      <c r="B10" s="5" t="s">
        <v>10</v>
      </c>
      <c r="C10" s="5">
        <v>4.5</v>
      </c>
      <c r="D10" s="5">
        <v>4.4</v>
      </c>
      <c r="E10" s="5">
        <v>4</v>
      </c>
      <c r="F10" s="5">
        <v>4.1</v>
      </c>
      <c r="G10" s="5">
        <v>4.1</v>
      </c>
      <c r="H10" s="5">
        <f aca="true" t="shared" si="0" ref="H10:H19">SUM(C10:G10)-MAX(C10:G10)-MIN(C10:G10)</f>
        <v>12.600000000000001</v>
      </c>
      <c r="I10" s="42">
        <f>H10+H11</f>
        <v>24.9</v>
      </c>
      <c r="J10" s="42">
        <f>I10/3</f>
        <v>8.299999999999999</v>
      </c>
      <c r="K10" s="40">
        <v>1.2</v>
      </c>
      <c r="L10" s="42">
        <f>J10-K10</f>
        <v>7.099999999999999</v>
      </c>
    </row>
    <row r="11" spans="1:12" ht="12.75">
      <c r="A11" s="6" t="s">
        <v>11</v>
      </c>
      <c r="B11" s="5" t="s">
        <v>12</v>
      </c>
      <c r="C11" s="5">
        <v>4.3</v>
      </c>
      <c r="D11" s="5">
        <v>4.3</v>
      </c>
      <c r="E11" s="5">
        <v>3.9</v>
      </c>
      <c r="F11" s="5">
        <v>4</v>
      </c>
      <c r="G11" s="5">
        <v>4</v>
      </c>
      <c r="H11" s="5">
        <f t="shared" si="0"/>
        <v>12.299999999999999</v>
      </c>
      <c r="I11" s="43"/>
      <c r="J11" s="43"/>
      <c r="K11" s="41"/>
      <c r="L11" s="43"/>
    </row>
    <row r="12" spans="1:12" ht="12.75">
      <c r="A12" s="5" t="s">
        <v>322</v>
      </c>
      <c r="B12" s="5" t="s">
        <v>10</v>
      </c>
      <c r="C12" s="5">
        <v>5.1</v>
      </c>
      <c r="D12" s="5">
        <v>5.3</v>
      </c>
      <c r="E12" s="5">
        <v>5.6</v>
      </c>
      <c r="F12" s="5">
        <v>5.6</v>
      </c>
      <c r="G12" s="5">
        <v>5.3</v>
      </c>
      <c r="H12" s="5">
        <f t="shared" si="0"/>
        <v>16.199999999999996</v>
      </c>
      <c r="I12" s="42">
        <f>H12+H13</f>
        <v>32.199999999999996</v>
      </c>
      <c r="J12" s="42">
        <f>I12/3</f>
        <v>10.733333333333333</v>
      </c>
      <c r="K12" s="40">
        <v>0.8</v>
      </c>
      <c r="L12" s="42">
        <f>J12-K12</f>
        <v>9.933333333333332</v>
      </c>
    </row>
    <row r="13" spans="1:12" ht="12.75">
      <c r="A13" s="6" t="s">
        <v>72</v>
      </c>
      <c r="B13" s="5" t="s">
        <v>12</v>
      </c>
      <c r="C13" s="5">
        <v>5.1</v>
      </c>
      <c r="D13" s="5">
        <v>5.2</v>
      </c>
      <c r="E13" s="5">
        <v>5.5</v>
      </c>
      <c r="F13" s="5">
        <v>5.5</v>
      </c>
      <c r="G13" s="5">
        <v>5.3</v>
      </c>
      <c r="H13" s="5">
        <f t="shared" si="0"/>
        <v>16</v>
      </c>
      <c r="I13" s="43"/>
      <c r="J13" s="43"/>
      <c r="K13" s="41"/>
      <c r="L13" s="43"/>
    </row>
    <row r="14" spans="1:12" ht="12.75">
      <c r="A14" s="5" t="s">
        <v>323</v>
      </c>
      <c r="B14" s="5" t="s">
        <v>10</v>
      </c>
      <c r="C14" s="5">
        <v>4.2</v>
      </c>
      <c r="D14" s="5">
        <v>4.3</v>
      </c>
      <c r="E14" s="5">
        <v>4.5</v>
      </c>
      <c r="F14" s="5">
        <v>4.5</v>
      </c>
      <c r="G14" s="5">
        <v>4.2</v>
      </c>
      <c r="H14" s="5">
        <f t="shared" si="0"/>
        <v>13</v>
      </c>
      <c r="I14" s="42">
        <f>H14+H15</f>
        <v>25.799999999999997</v>
      </c>
      <c r="J14" s="42">
        <f>I14/3</f>
        <v>8.6</v>
      </c>
      <c r="K14" s="40">
        <v>2</v>
      </c>
      <c r="L14" s="42">
        <f>J14-K14</f>
        <v>6.6</v>
      </c>
    </row>
    <row r="15" spans="1:12" ht="12.75">
      <c r="A15" s="6" t="s">
        <v>72</v>
      </c>
      <c r="B15" s="5" t="s">
        <v>12</v>
      </c>
      <c r="C15" s="5">
        <v>4</v>
      </c>
      <c r="D15" s="5">
        <v>4.3</v>
      </c>
      <c r="E15" s="5">
        <v>4.6</v>
      </c>
      <c r="F15" s="5">
        <v>4.4</v>
      </c>
      <c r="G15" s="5">
        <v>4.1</v>
      </c>
      <c r="H15" s="5">
        <f t="shared" si="0"/>
        <v>12.799999999999997</v>
      </c>
      <c r="I15" s="43"/>
      <c r="J15" s="43"/>
      <c r="K15" s="41"/>
      <c r="L15" s="43"/>
    </row>
    <row r="16" spans="1:12" ht="12.75">
      <c r="A16" s="5" t="s">
        <v>80</v>
      </c>
      <c r="B16" s="5" t="s">
        <v>10</v>
      </c>
      <c r="C16" s="5">
        <v>5.8</v>
      </c>
      <c r="D16" s="5">
        <v>6</v>
      </c>
      <c r="E16" s="5">
        <v>5.8</v>
      </c>
      <c r="F16" s="5">
        <v>6.1</v>
      </c>
      <c r="G16" s="5">
        <v>5.4</v>
      </c>
      <c r="H16" s="5">
        <f t="shared" si="0"/>
        <v>17.6</v>
      </c>
      <c r="I16" s="42">
        <f>H16+H17</f>
        <v>35.2</v>
      </c>
      <c r="J16" s="42">
        <f>I16/3</f>
        <v>11.733333333333334</v>
      </c>
      <c r="K16" s="40">
        <v>0.6</v>
      </c>
      <c r="L16" s="42">
        <f>J16-K16</f>
        <v>11.133333333333335</v>
      </c>
    </row>
    <row r="17" spans="1:12" ht="12.75">
      <c r="A17" s="6" t="s">
        <v>81</v>
      </c>
      <c r="B17" s="5" t="s">
        <v>12</v>
      </c>
      <c r="C17" s="5">
        <v>5.8</v>
      </c>
      <c r="D17" s="5">
        <v>5.9</v>
      </c>
      <c r="E17" s="5">
        <v>5.9</v>
      </c>
      <c r="F17" s="5">
        <v>6</v>
      </c>
      <c r="G17" s="5">
        <v>5.5</v>
      </c>
      <c r="H17" s="5">
        <f t="shared" si="0"/>
        <v>17.6</v>
      </c>
      <c r="I17" s="43"/>
      <c r="J17" s="43"/>
      <c r="K17" s="41"/>
      <c r="L17" s="43"/>
    </row>
    <row r="18" spans="1:12" ht="12.75">
      <c r="A18" s="5" t="s">
        <v>79</v>
      </c>
      <c r="B18" s="5" t="s">
        <v>10</v>
      </c>
      <c r="C18" s="5">
        <v>5.4</v>
      </c>
      <c r="D18" s="5">
        <v>5.8</v>
      </c>
      <c r="E18" s="5">
        <v>5.7</v>
      </c>
      <c r="F18" s="5">
        <v>5.3</v>
      </c>
      <c r="G18" s="5">
        <v>4.9</v>
      </c>
      <c r="H18" s="5">
        <f t="shared" si="0"/>
        <v>16.4</v>
      </c>
      <c r="I18" s="42">
        <f>H18+H19</f>
        <v>32.599999999999994</v>
      </c>
      <c r="J18" s="42">
        <f>I18/3</f>
        <v>10.866666666666665</v>
      </c>
      <c r="K18" s="40">
        <v>0.2</v>
      </c>
      <c r="L18" s="42">
        <f>J18-K18</f>
        <v>10.666666666666666</v>
      </c>
    </row>
    <row r="19" spans="1:12" ht="12.75">
      <c r="A19" s="6" t="s">
        <v>15</v>
      </c>
      <c r="B19" s="5" t="s">
        <v>12</v>
      </c>
      <c r="C19" s="5">
        <v>5.3</v>
      </c>
      <c r="D19" s="5">
        <v>5.7</v>
      </c>
      <c r="E19" s="5">
        <v>5.7</v>
      </c>
      <c r="F19" s="5">
        <v>5.2</v>
      </c>
      <c r="G19" s="5">
        <v>4.9</v>
      </c>
      <c r="H19" s="5">
        <f t="shared" si="0"/>
        <v>16.199999999999996</v>
      </c>
      <c r="I19" s="43"/>
      <c r="J19" s="43"/>
      <c r="K19" s="41"/>
      <c r="L19" s="43"/>
    </row>
    <row r="20" ht="13.5" thickBot="1"/>
    <row r="21" spans="1:12" ht="13.5" thickBot="1">
      <c r="A21" s="46" t="s">
        <v>89</v>
      </c>
      <c r="B21" s="47"/>
      <c r="C21" s="48"/>
      <c r="L21" s="1"/>
    </row>
    <row r="22" spans="1:12" ht="12.75">
      <c r="A22" s="9"/>
      <c r="B22" s="9"/>
      <c r="C22" s="9"/>
      <c r="L22" s="1"/>
    </row>
    <row r="23" spans="1:12" ht="12.75">
      <c r="A23" s="4" t="s">
        <v>0</v>
      </c>
      <c r="B23" s="4"/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7</v>
      </c>
    </row>
    <row r="24" spans="1:12" ht="12.75">
      <c r="A24" s="5" t="s">
        <v>51</v>
      </c>
      <c r="B24" s="5" t="s">
        <v>10</v>
      </c>
      <c r="C24" s="5">
        <v>3.8</v>
      </c>
      <c r="D24" s="5">
        <v>3.9</v>
      </c>
      <c r="E24" s="5">
        <v>3.9</v>
      </c>
      <c r="F24" s="5">
        <v>4</v>
      </c>
      <c r="G24" s="5"/>
      <c r="H24" s="5">
        <f>SUM(C24:G24)-MAX(C24:G24)-MIN(C24:G24)</f>
        <v>7.8</v>
      </c>
      <c r="I24" s="42">
        <f>H24+H25</f>
        <v>15.5</v>
      </c>
      <c r="J24" s="42">
        <f>I24/2</f>
        <v>7.75</v>
      </c>
      <c r="K24" s="40">
        <v>0.8</v>
      </c>
      <c r="L24" s="42">
        <f>J24-K24</f>
        <v>6.95</v>
      </c>
    </row>
    <row r="25" spans="1:12" ht="12.75">
      <c r="A25" s="6" t="s">
        <v>23</v>
      </c>
      <c r="B25" s="5" t="s">
        <v>12</v>
      </c>
      <c r="C25" s="5">
        <v>3.8</v>
      </c>
      <c r="D25" s="5">
        <v>3.8</v>
      </c>
      <c r="E25" s="5">
        <v>3.9</v>
      </c>
      <c r="F25" s="5">
        <v>4</v>
      </c>
      <c r="G25" s="5"/>
      <c r="H25" s="5">
        <f>SUM(C25:G25)-MAX(C25:G25)-MIN(C25:G25)</f>
        <v>7.7</v>
      </c>
      <c r="I25" s="43"/>
      <c r="J25" s="43"/>
      <c r="K25" s="41"/>
      <c r="L25" s="43"/>
    </row>
    <row r="26" spans="1:12" ht="12.75">
      <c r="A26" s="5" t="s">
        <v>91</v>
      </c>
      <c r="B26" s="5" t="s">
        <v>10</v>
      </c>
      <c r="C26" s="5">
        <v>3.4</v>
      </c>
      <c r="D26" s="5">
        <v>3.5</v>
      </c>
      <c r="E26" s="5">
        <v>3.7</v>
      </c>
      <c r="F26" s="5">
        <v>3.8</v>
      </c>
      <c r="G26" s="5"/>
      <c r="H26" s="5">
        <f aca="true" t="shared" si="1" ref="H26:H35">SUM(C26:G26)-MAX(C26:G26)-MIN(C26:G26)</f>
        <v>7.200000000000001</v>
      </c>
      <c r="I26" s="42">
        <f>H26+H27</f>
        <v>14.600000000000001</v>
      </c>
      <c r="J26" s="42">
        <f>I26/2</f>
        <v>7.300000000000001</v>
      </c>
      <c r="K26" s="40">
        <v>1.6</v>
      </c>
      <c r="L26" s="42">
        <f>J26-K26</f>
        <v>5.700000000000001</v>
      </c>
    </row>
    <row r="27" spans="1:12" ht="12.75">
      <c r="A27" s="6" t="s">
        <v>13</v>
      </c>
      <c r="B27" s="5" t="s">
        <v>12</v>
      </c>
      <c r="C27" s="5">
        <v>3.4</v>
      </c>
      <c r="D27" s="5">
        <v>3.5</v>
      </c>
      <c r="E27" s="5">
        <v>3.9</v>
      </c>
      <c r="F27" s="5">
        <v>3.9</v>
      </c>
      <c r="G27" s="5"/>
      <c r="H27" s="5">
        <f t="shared" si="1"/>
        <v>7.4</v>
      </c>
      <c r="I27" s="43"/>
      <c r="J27" s="43"/>
      <c r="K27" s="41"/>
      <c r="L27" s="43"/>
    </row>
    <row r="28" spans="1:12" ht="12.75">
      <c r="A28" s="5" t="s">
        <v>94</v>
      </c>
      <c r="B28" s="5" t="s">
        <v>10</v>
      </c>
      <c r="C28" s="5">
        <v>5.3</v>
      </c>
      <c r="D28" s="5">
        <v>5.6</v>
      </c>
      <c r="E28" s="5">
        <v>6</v>
      </c>
      <c r="F28" s="5">
        <v>6.1</v>
      </c>
      <c r="G28" s="5"/>
      <c r="H28" s="5">
        <f t="shared" si="1"/>
        <v>11.599999999999998</v>
      </c>
      <c r="I28" s="42">
        <f>H28+H29</f>
        <v>23</v>
      </c>
      <c r="J28" s="42">
        <f>I28/2</f>
        <v>11.5</v>
      </c>
      <c r="K28" s="40">
        <v>0.8</v>
      </c>
      <c r="L28" s="42">
        <f>J28-K28</f>
        <v>10.7</v>
      </c>
    </row>
    <row r="29" spans="1:12" ht="12.75">
      <c r="A29" s="6" t="s">
        <v>78</v>
      </c>
      <c r="B29" s="5" t="s">
        <v>12</v>
      </c>
      <c r="C29" s="5">
        <v>5.3</v>
      </c>
      <c r="D29" s="5">
        <v>5.5</v>
      </c>
      <c r="E29" s="5">
        <v>5.9</v>
      </c>
      <c r="F29" s="5">
        <v>6.1</v>
      </c>
      <c r="G29" s="5"/>
      <c r="H29" s="5">
        <f t="shared" si="1"/>
        <v>11.400000000000002</v>
      </c>
      <c r="I29" s="43"/>
      <c r="J29" s="43"/>
      <c r="K29" s="41"/>
      <c r="L29" s="43"/>
    </row>
    <row r="30" spans="1:12" ht="12.75">
      <c r="A30" s="5" t="s">
        <v>54</v>
      </c>
      <c r="B30" s="5" t="s">
        <v>10</v>
      </c>
      <c r="C30" s="5">
        <v>4</v>
      </c>
      <c r="D30" s="5">
        <v>4.4</v>
      </c>
      <c r="E30" s="5">
        <v>4.3</v>
      </c>
      <c r="F30" s="5">
        <v>4.7</v>
      </c>
      <c r="G30" s="5"/>
      <c r="H30" s="5">
        <f t="shared" si="1"/>
        <v>8.7</v>
      </c>
      <c r="I30" s="42">
        <f>H30+H31</f>
        <v>17.3</v>
      </c>
      <c r="J30" s="42">
        <f>I30/2</f>
        <v>8.65</v>
      </c>
      <c r="K30" s="40">
        <v>0.2</v>
      </c>
      <c r="L30" s="42">
        <f>J30-K30</f>
        <v>8.450000000000001</v>
      </c>
    </row>
    <row r="31" spans="1:12" ht="12.75">
      <c r="A31" s="6" t="s">
        <v>11</v>
      </c>
      <c r="B31" s="5" t="s">
        <v>12</v>
      </c>
      <c r="C31" s="5">
        <v>4</v>
      </c>
      <c r="D31" s="5">
        <v>4.4</v>
      </c>
      <c r="E31" s="5">
        <v>4.2</v>
      </c>
      <c r="F31" s="5">
        <v>4.7</v>
      </c>
      <c r="G31" s="5"/>
      <c r="H31" s="5">
        <f t="shared" si="1"/>
        <v>8.600000000000001</v>
      </c>
      <c r="I31" s="43"/>
      <c r="J31" s="43"/>
      <c r="K31" s="41"/>
      <c r="L31" s="43"/>
    </row>
    <row r="32" spans="1:12" ht="12.75">
      <c r="A32" s="5" t="s">
        <v>95</v>
      </c>
      <c r="B32" s="5" t="s">
        <v>10</v>
      </c>
      <c r="C32" s="5">
        <v>6.3</v>
      </c>
      <c r="D32" s="5">
        <v>6.3</v>
      </c>
      <c r="E32" s="5">
        <v>6.4</v>
      </c>
      <c r="F32" s="5">
        <v>6.4</v>
      </c>
      <c r="G32" s="5"/>
      <c r="H32" s="5">
        <f t="shared" si="1"/>
        <v>12.7</v>
      </c>
      <c r="I32" s="42">
        <f>H32+H33</f>
        <v>25.300000000000004</v>
      </c>
      <c r="J32" s="42">
        <f>I32/2</f>
        <v>12.650000000000002</v>
      </c>
      <c r="K32" s="40">
        <v>0.8</v>
      </c>
      <c r="L32" s="42">
        <f>J32-K32</f>
        <v>11.850000000000001</v>
      </c>
    </row>
    <row r="33" spans="1:12" ht="12.75">
      <c r="A33" s="6" t="s">
        <v>13</v>
      </c>
      <c r="B33" s="5" t="s">
        <v>12</v>
      </c>
      <c r="C33" s="5">
        <v>6.3</v>
      </c>
      <c r="D33" s="5">
        <v>6.2</v>
      </c>
      <c r="E33" s="5">
        <v>6.3</v>
      </c>
      <c r="F33" s="5">
        <v>6.4</v>
      </c>
      <c r="G33" s="5"/>
      <c r="H33" s="5">
        <f t="shared" si="1"/>
        <v>12.600000000000005</v>
      </c>
      <c r="I33" s="43"/>
      <c r="J33" s="43"/>
      <c r="K33" s="41"/>
      <c r="L33" s="43"/>
    </row>
    <row r="34" spans="1:12" ht="12.75">
      <c r="A34" s="5" t="s">
        <v>56</v>
      </c>
      <c r="B34" s="5" t="s">
        <v>10</v>
      </c>
      <c r="C34" s="5">
        <v>5.2</v>
      </c>
      <c r="D34" s="5">
        <v>5.8</v>
      </c>
      <c r="E34" s="5">
        <v>5.7</v>
      </c>
      <c r="F34" s="5">
        <v>6</v>
      </c>
      <c r="G34" s="5"/>
      <c r="H34" s="5">
        <f t="shared" si="1"/>
        <v>11.5</v>
      </c>
      <c r="I34" s="42">
        <f>H34+H35</f>
        <v>22.900000000000002</v>
      </c>
      <c r="J34" s="42">
        <f>I34/2</f>
        <v>11.450000000000001</v>
      </c>
      <c r="K34" s="40">
        <v>1</v>
      </c>
      <c r="L34" s="42">
        <f>J34-K34</f>
        <v>10.450000000000001</v>
      </c>
    </row>
    <row r="35" spans="1:12" ht="12.75">
      <c r="A35" s="6" t="s">
        <v>15</v>
      </c>
      <c r="B35" s="5" t="s">
        <v>12</v>
      </c>
      <c r="C35" s="5">
        <v>5.2</v>
      </c>
      <c r="D35" s="5">
        <v>5.8</v>
      </c>
      <c r="E35" s="5">
        <v>5.6</v>
      </c>
      <c r="F35" s="5">
        <v>6</v>
      </c>
      <c r="G35" s="5"/>
      <c r="H35" s="5">
        <f t="shared" si="1"/>
        <v>11.400000000000002</v>
      </c>
      <c r="I35" s="43"/>
      <c r="J35" s="43"/>
      <c r="K35" s="41"/>
      <c r="L35" s="43"/>
    </row>
    <row r="36" ht="13.5" thickBot="1"/>
    <row r="37" spans="1:4" ht="13.5" thickBot="1">
      <c r="A37" s="46" t="s">
        <v>147</v>
      </c>
      <c r="B37" s="47"/>
      <c r="C37" s="47"/>
      <c r="D37" s="48"/>
    </row>
    <row r="38" spans="1:3" ht="12.75">
      <c r="A38" s="3"/>
      <c r="B38" s="3"/>
      <c r="C38" s="3"/>
    </row>
    <row r="39" spans="1:11" ht="12.75">
      <c r="A39" s="44" t="s">
        <v>29</v>
      </c>
      <c r="B39" s="45"/>
      <c r="C39" s="4" t="s">
        <v>30</v>
      </c>
      <c r="D39" s="4" t="s">
        <v>31</v>
      </c>
      <c r="E39" s="4" t="s">
        <v>32</v>
      </c>
      <c r="F39" s="4" t="s">
        <v>33</v>
      </c>
      <c r="G39" s="4" t="s">
        <v>34</v>
      </c>
      <c r="H39" s="4" t="s">
        <v>35</v>
      </c>
      <c r="I39" s="4" t="s">
        <v>7</v>
      </c>
      <c r="J39" s="4" t="s">
        <v>9</v>
      </c>
      <c r="K39" s="4" t="s">
        <v>7</v>
      </c>
    </row>
    <row r="40" spans="1:11" ht="12.75">
      <c r="A40" s="5" t="s">
        <v>345</v>
      </c>
      <c r="B40" s="40" t="s">
        <v>36</v>
      </c>
      <c r="C40" s="40">
        <v>21</v>
      </c>
      <c r="D40" s="40">
        <v>20</v>
      </c>
      <c r="E40" s="40">
        <v>18</v>
      </c>
      <c r="F40" s="40">
        <v>22</v>
      </c>
      <c r="G40" s="40"/>
      <c r="H40" s="40">
        <f>SUM(C40:G41)-MAX(C40:G41)-MIN(C40:G41)</f>
        <v>41</v>
      </c>
      <c r="I40" s="42">
        <f>H40/2</f>
        <v>20.5</v>
      </c>
      <c r="J40" s="40">
        <v>0.8</v>
      </c>
      <c r="K40" s="42">
        <f>I40-J40</f>
        <v>19.7</v>
      </c>
    </row>
    <row r="41" spans="1:11" ht="12.75">
      <c r="A41" s="6" t="s">
        <v>14</v>
      </c>
      <c r="B41" s="41"/>
      <c r="C41" s="41"/>
      <c r="D41" s="41"/>
      <c r="E41" s="41"/>
      <c r="F41" s="41"/>
      <c r="G41" s="41"/>
      <c r="H41" s="41"/>
      <c r="I41" s="43"/>
      <c r="J41" s="41"/>
      <c r="K41" s="43"/>
    </row>
    <row r="42" spans="1:11" ht="12.75">
      <c r="A42" s="5" t="s">
        <v>346</v>
      </c>
      <c r="B42" s="40" t="s">
        <v>36</v>
      </c>
      <c r="C42" s="40">
        <v>22</v>
      </c>
      <c r="D42" s="40">
        <v>25</v>
      </c>
      <c r="E42" s="40">
        <v>28</v>
      </c>
      <c r="F42" s="40">
        <v>29</v>
      </c>
      <c r="G42" s="40"/>
      <c r="H42" s="40">
        <f>SUM(C42:G43)-MAX(C42:G43)-MIN(C42:G43)</f>
        <v>53</v>
      </c>
      <c r="I42" s="42">
        <f>H42/2</f>
        <v>26.5</v>
      </c>
      <c r="J42" s="40">
        <v>0.6</v>
      </c>
      <c r="K42" s="42">
        <f>I42-J42</f>
        <v>25.9</v>
      </c>
    </row>
    <row r="43" spans="1:11" ht="12.75">
      <c r="A43" s="6" t="s">
        <v>11</v>
      </c>
      <c r="B43" s="41"/>
      <c r="C43" s="41"/>
      <c r="D43" s="41"/>
      <c r="E43" s="41"/>
      <c r="F43" s="41"/>
      <c r="G43" s="41"/>
      <c r="H43" s="41"/>
      <c r="I43" s="43"/>
      <c r="J43" s="41"/>
      <c r="K43" s="43"/>
    </row>
    <row r="44" spans="1:11" ht="12.75">
      <c r="A44" s="5" t="s">
        <v>110</v>
      </c>
      <c r="B44" s="40" t="s">
        <v>36</v>
      </c>
      <c r="C44" s="40">
        <v>19</v>
      </c>
      <c r="D44" s="40">
        <v>22</v>
      </c>
      <c r="E44" s="40">
        <v>24</v>
      </c>
      <c r="F44" s="40">
        <v>23</v>
      </c>
      <c r="G44" s="40"/>
      <c r="H44" s="40">
        <f>SUM(C44:G45)-MAX(C44:G45)-MIN(C44:G45)</f>
        <v>45</v>
      </c>
      <c r="I44" s="42">
        <f>H44/2</f>
        <v>22.5</v>
      </c>
      <c r="J44" s="40">
        <v>0.6</v>
      </c>
      <c r="K44" s="42">
        <f>I44-J44</f>
        <v>21.9</v>
      </c>
    </row>
    <row r="45" spans="1:11" ht="12.75">
      <c r="A45" s="6" t="s">
        <v>81</v>
      </c>
      <c r="B45" s="41"/>
      <c r="C45" s="41"/>
      <c r="D45" s="41"/>
      <c r="E45" s="41"/>
      <c r="F45" s="41"/>
      <c r="G45" s="41"/>
      <c r="H45" s="41"/>
      <c r="I45" s="43"/>
      <c r="J45" s="41"/>
      <c r="K45" s="43"/>
    </row>
    <row r="46" spans="1:11" ht="12.75">
      <c r="A46" s="5" t="s">
        <v>43</v>
      </c>
      <c r="B46" s="40" t="s">
        <v>36</v>
      </c>
      <c r="C46" s="40">
        <v>20</v>
      </c>
      <c r="D46" s="40">
        <v>24</v>
      </c>
      <c r="E46" s="40">
        <v>25</v>
      </c>
      <c r="F46" s="40">
        <v>28</v>
      </c>
      <c r="G46" s="40"/>
      <c r="H46" s="40">
        <f>SUM(C46:G47)-MAX(C46:G47)-MIN(C46:G47)</f>
        <v>49</v>
      </c>
      <c r="I46" s="42">
        <f>H46/2</f>
        <v>24.5</v>
      </c>
      <c r="J46" s="40">
        <v>0.4</v>
      </c>
      <c r="K46" s="42">
        <f>I46-J46</f>
        <v>24.1</v>
      </c>
    </row>
    <row r="47" spans="1:11" ht="12.75">
      <c r="A47" s="6" t="s">
        <v>11</v>
      </c>
      <c r="B47" s="41"/>
      <c r="C47" s="41"/>
      <c r="D47" s="41"/>
      <c r="E47" s="41"/>
      <c r="F47" s="41"/>
      <c r="G47" s="41"/>
      <c r="H47" s="41"/>
      <c r="I47" s="43"/>
      <c r="J47" s="41"/>
      <c r="K47" s="43"/>
    </row>
    <row r="48" spans="1:11" ht="12.75">
      <c r="A48" s="5" t="s">
        <v>111</v>
      </c>
      <c r="B48" s="40" t="s">
        <v>36</v>
      </c>
      <c r="C48" s="40">
        <v>26</v>
      </c>
      <c r="D48" s="40">
        <v>27</v>
      </c>
      <c r="E48" s="40">
        <v>29</v>
      </c>
      <c r="F48" s="40">
        <v>30</v>
      </c>
      <c r="G48" s="40"/>
      <c r="H48" s="40">
        <f>SUM(C48:G49)-MAX(C48:G49)-MIN(C48:G49)</f>
        <v>56</v>
      </c>
      <c r="I48" s="42">
        <f>H48/2</f>
        <v>28</v>
      </c>
      <c r="J48" s="40">
        <v>0.4</v>
      </c>
      <c r="K48" s="42">
        <f>I48-J48</f>
        <v>27.6</v>
      </c>
    </row>
    <row r="49" spans="1:11" ht="12.75">
      <c r="A49" s="6" t="s">
        <v>72</v>
      </c>
      <c r="B49" s="41"/>
      <c r="C49" s="41"/>
      <c r="D49" s="41"/>
      <c r="E49" s="41"/>
      <c r="F49" s="41"/>
      <c r="G49" s="41"/>
      <c r="H49" s="41"/>
      <c r="I49" s="43"/>
      <c r="J49" s="41"/>
      <c r="K49" s="43"/>
    </row>
    <row r="50" spans="1:11" ht="12.75">
      <c r="A50" s="5" t="s">
        <v>112</v>
      </c>
      <c r="B50" s="40" t="s">
        <v>36</v>
      </c>
      <c r="C50" s="40">
        <v>32</v>
      </c>
      <c r="D50" s="40">
        <v>30</v>
      </c>
      <c r="E50" s="40">
        <v>32</v>
      </c>
      <c r="F50" s="40">
        <v>32</v>
      </c>
      <c r="G50" s="40"/>
      <c r="H50" s="40">
        <f>SUM(C50:G51)-MAX(C50:G51)-MIN(C50:G51)</f>
        <v>64</v>
      </c>
      <c r="I50" s="42">
        <f>H50/2</f>
        <v>32</v>
      </c>
      <c r="J50" s="40">
        <v>0.6</v>
      </c>
      <c r="K50" s="42">
        <f>I50-J50</f>
        <v>31.4</v>
      </c>
    </row>
    <row r="51" spans="1:11" ht="12.75">
      <c r="A51" s="6" t="s">
        <v>72</v>
      </c>
      <c r="B51" s="41"/>
      <c r="C51" s="41"/>
      <c r="D51" s="41"/>
      <c r="E51" s="41"/>
      <c r="F51" s="41"/>
      <c r="G51" s="41"/>
      <c r="H51" s="41"/>
      <c r="I51" s="43"/>
      <c r="J51" s="41"/>
      <c r="K51" s="43"/>
    </row>
    <row r="52" ht="13.5" thickBot="1"/>
    <row r="53" spans="1:4" ht="13.5" thickBot="1">
      <c r="A53" s="46" t="s">
        <v>148</v>
      </c>
      <c r="B53" s="47"/>
      <c r="C53" s="47"/>
      <c r="D53" s="48"/>
    </row>
    <row r="54" spans="1:3" ht="12.75">
      <c r="A54" s="3"/>
      <c r="B54" s="3"/>
      <c r="C54" s="3"/>
    </row>
    <row r="55" spans="1:11" ht="12.75">
      <c r="A55" s="44" t="s">
        <v>29</v>
      </c>
      <c r="B55" s="45"/>
      <c r="C55" s="4" t="s">
        <v>30</v>
      </c>
      <c r="D55" s="4" t="s">
        <v>31</v>
      </c>
      <c r="E55" s="4" t="s">
        <v>32</v>
      </c>
      <c r="F55" s="4" t="s">
        <v>33</v>
      </c>
      <c r="G55" s="4" t="s">
        <v>34</v>
      </c>
      <c r="H55" s="4" t="s">
        <v>35</v>
      </c>
      <c r="I55" s="4" t="s">
        <v>7</v>
      </c>
      <c r="J55" s="4" t="s">
        <v>9</v>
      </c>
      <c r="K55" s="4" t="s">
        <v>7</v>
      </c>
    </row>
    <row r="56" spans="1:11" ht="12.75">
      <c r="A56" s="5" t="s">
        <v>116</v>
      </c>
      <c r="B56" s="40" t="s">
        <v>36</v>
      </c>
      <c r="C56" s="40">
        <v>24</v>
      </c>
      <c r="D56" s="40">
        <v>25</v>
      </c>
      <c r="E56" s="40">
        <v>25</v>
      </c>
      <c r="F56" s="40">
        <v>26</v>
      </c>
      <c r="G56" s="40"/>
      <c r="H56" s="40">
        <f>SUM(C56:G57)-MAX(C56:G57)-MIN(C56:G57)</f>
        <v>50</v>
      </c>
      <c r="I56" s="42">
        <f>H56/2</f>
        <v>25</v>
      </c>
      <c r="J56" s="40">
        <v>0.2</v>
      </c>
      <c r="K56" s="42">
        <f>I56-J56</f>
        <v>24.8</v>
      </c>
    </row>
    <row r="57" spans="1:11" ht="12.75">
      <c r="A57" s="6" t="s">
        <v>72</v>
      </c>
      <c r="B57" s="41"/>
      <c r="C57" s="41"/>
      <c r="D57" s="41"/>
      <c r="E57" s="41"/>
      <c r="F57" s="41"/>
      <c r="G57" s="41"/>
      <c r="H57" s="41"/>
      <c r="I57" s="43"/>
      <c r="J57" s="41"/>
      <c r="K57" s="43"/>
    </row>
    <row r="58" spans="1:11" ht="12.75">
      <c r="A58" s="5" t="s">
        <v>117</v>
      </c>
      <c r="B58" s="40" t="s">
        <v>36</v>
      </c>
      <c r="C58" s="40">
        <v>31</v>
      </c>
      <c r="D58" s="40">
        <v>29</v>
      </c>
      <c r="E58" s="40">
        <v>26</v>
      </c>
      <c r="F58" s="40">
        <v>25</v>
      </c>
      <c r="G58" s="40"/>
      <c r="H58" s="40">
        <f>SUM(C58:G59)-MAX(C58:G59)-MIN(C58:G59)</f>
        <v>55</v>
      </c>
      <c r="I58" s="42">
        <f>H58/2</f>
        <v>27.5</v>
      </c>
      <c r="J58" s="40">
        <v>1.2</v>
      </c>
      <c r="K58" s="42">
        <f>I58-J58</f>
        <v>26.3</v>
      </c>
    </row>
    <row r="59" spans="1:11" ht="12.75">
      <c r="A59" s="6" t="s">
        <v>18</v>
      </c>
      <c r="B59" s="41"/>
      <c r="C59" s="41"/>
      <c r="D59" s="41"/>
      <c r="E59" s="41"/>
      <c r="F59" s="41"/>
      <c r="G59" s="41"/>
      <c r="H59" s="41"/>
      <c r="I59" s="43"/>
      <c r="J59" s="41"/>
      <c r="K59" s="43"/>
    </row>
    <row r="60" spans="1:11" ht="12.75">
      <c r="A60" s="5" t="s">
        <v>120</v>
      </c>
      <c r="B60" s="40" t="s">
        <v>36</v>
      </c>
      <c r="C60" s="40">
        <v>29</v>
      </c>
      <c r="D60" s="40">
        <v>30</v>
      </c>
      <c r="E60" s="40">
        <v>30</v>
      </c>
      <c r="F60" s="40">
        <v>30</v>
      </c>
      <c r="G60" s="40"/>
      <c r="H60" s="40">
        <f>SUM(C60:G61)-MAX(C60:G61)-MIN(C60:G61)</f>
        <v>60</v>
      </c>
      <c r="I60" s="42">
        <f>H60/2</f>
        <v>30</v>
      </c>
      <c r="J60" s="40">
        <v>1.2</v>
      </c>
      <c r="K60" s="42">
        <f>I60-J60</f>
        <v>28.8</v>
      </c>
    </row>
    <row r="61" spans="1:11" ht="12.75">
      <c r="A61" s="6" t="s">
        <v>23</v>
      </c>
      <c r="B61" s="41"/>
      <c r="C61" s="41"/>
      <c r="D61" s="41"/>
      <c r="E61" s="41"/>
      <c r="F61" s="41"/>
      <c r="G61" s="41"/>
      <c r="H61" s="41"/>
      <c r="I61" s="43"/>
      <c r="J61" s="41"/>
      <c r="K61" s="43"/>
    </row>
    <row r="62" spans="1:11" ht="12.75">
      <c r="A62" s="5" t="s">
        <v>122</v>
      </c>
      <c r="B62" s="40" t="s">
        <v>36</v>
      </c>
      <c r="C62" s="40">
        <v>38</v>
      </c>
      <c r="D62" s="40">
        <v>34</v>
      </c>
      <c r="E62" s="40">
        <v>34</v>
      </c>
      <c r="F62" s="40">
        <v>34</v>
      </c>
      <c r="G62" s="40"/>
      <c r="H62" s="40">
        <f>SUM(C62:G63)-MAX(C62:G63)-MIN(C62:G63)</f>
        <v>68</v>
      </c>
      <c r="I62" s="42">
        <f>H62/2</f>
        <v>34</v>
      </c>
      <c r="J62" s="40">
        <v>0.2</v>
      </c>
      <c r="K62" s="42">
        <f>I62-J62</f>
        <v>33.8</v>
      </c>
    </row>
    <row r="63" spans="1:11" ht="12.75">
      <c r="A63" s="6" t="s">
        <v>72</v>
      </c>
      <c r="B63" s="41"/>
      <c r="C63" s="41"/>
      <c r="D63" s="41"/>
      <c r="E63" s="41"/>
      <c r="F63" s="41"/>
      <c r="G63" s="41"/>
      <c r="H63" s="41"/>
      <c r="I63" s="43"/>
      <c r="J63" s="41"/>
      <c r="K63" s="43"/>
    </row>
    <row r="64" spans="1:11" ht="12.75">
      <c r="A64" s="5" t="s">
        <v>121</v>
      </c>
      <c r="B64" s="40" t="s">
        <v>36</v>
      </c>
      <c r="C64" s="40">
        <v>32</v>
      </c>
      <c r="D64" s="40">
        <v>32</v>
      </c>
      <c r="E64" s="40">
        <v>38</v>
      </c>
      <c r="F64" s="40">
        <v>35</v>
      </c>
      <c r="G64" s="40"/>
      <c r="H64" s="40">
        <f>SUM(C64:G65)-MAX(C64:G65)-MIN(C64:G65)</f>
        <v>67</v>
      </c>
      <c r="I64" s="42">
        <f>H64/2</f>
        <v>33.5</v>
      </c>
      <c r="J64" s="40">
        <v>0.4</v>
      </c>
      <c r="K64" s="42">
        <f>I64-J64</f>
        <v>33.1</v>
      </c>
    </row>
    <row r="65" spans="1:11" ht="12.75">
      <c r="A65" s="6" t="s">
        <v>11</v>
      </c>
      <c r="B65" s="41"/>
      <c r="C65" s="41"/>
      <c r="D65" s="41"/>
      <c r="E65" s="41"/>
      <c r="F65" s="41"/>
      <c r="G65" s="41"/>
      <c r="H65" s="41"/>
      <c r="I65" s="43"/>
      <c r="J65" s="41"/>
      <c r="K65" s="43"/>
    </row>
    <row r="66" spans="1:11" ht="12.75">
      <c r="A66" s="5" t="s">
        <v>123</v>
      </c>
      <c r="B66" s="40" t="s">
        <v>36</v>
      </c>
      <c r="C66" s="40">
        <v>47</v>
      </c>
      <c r="D66" s="40">
        <v>42</v>
      </c>
      <c r="E66" s="40">
        <v>44</v>
      </c>
      <c r="F66" s="40">
        <v>43</v>
      </c>
      <c r="G66" s="40"/>
      <c r="H66" s="40">
        <f>SUM(C66:G67)-MAX(C66:G67)-MIN(C66:G67)</f>
        <v>87</v>
      </c>
      <c r="I66" s="42">
        <f>H66/2</f>
        <v>43.5</v>
      </c>
      <c r="J66" s="40">
        <v>0.8</v>
      </c>
      <c r="K66" s="42">
        <f>I66-J66</f>
        <v>42.7</v>
      </c>
    </row>
    <row r="67" spans="1:11" ht="12.75">
      <c r="A67" s="6" t="s">
        <v>13</v>
      </c>
      <c r="B67" s="41"/>
      <c r="C67" s="41"/>
      <c r="D67" s="41"/>
      <c r="E67" s="41"/>
      <c r="F67" s="41"/>
      <c r="G67" s="41"/>
      <c r="H67" s="41"/>
      <c r="I67" s="43"/>
      <c r="J67" s="41"/>
      <c r="K67" s="43"/>
    </row>
    <row r="68" ht="13.5" thickBot="1"/>
    <row r="69" spans="1:4" ht="13.5" thickBot="1">
      <c r="A69" s="46" t="s">
        <v>149</v>
      </c>
      <c r="B69" s="47"/>
      <c r="C69" s="47"/>
      <c r="D69" s="48"/>
    </row>
    <row r="70" spans="1:3" ht="12.75">
      <c r="A70" s="3"/>
      <c r="B70" s="3"/>
      <c r="C70" s="3"/>
    </row>
    <row r="71" spans="1:11" ht="12.75">
      <c r="A71" s="44" t="s">
        <v>29</v>
      </c>
      <c r="B71" s="45"/>
      <c r="C71" s="4" t="s">
        <v>30</v>
      </c>
      <c r="D71" s="4" t="s">
        <v>31</v>
      </c>
      <c r="E71" s="4" t="s">
        <v>32</v>
      </c>
      <c r="F71" s="4" t="s">
        <v>33</v>
      </c>
      <c r="G71" s="4" t="s">
        <v>34</v>
      </c>
      <c r="H71" s="4" t="s">
        <v>35</v>
      </c>
      <c r="I71" s="4" t="s">
        <v>7</v>
      </c>
      <c r="J71" s="4" t="s">
        <v>9</v>
      </c>
      <c r="K71" s="4" t="s">
        <v>7</v>
      </c>
    </row>
    <row r="72" spans="1:11" ht="12.75">
      <c r="A72" s="5" t="s">
        <v>127</v>
      </c>
      <c r="B72" s="40" t="s">
        <v>36</v>
      </c>
      <c r="C72" s="40">
        <v>36</v>
      </c>
      <c r="D72" s="40">
        <v>31</v>
      </c>
      <c r="E72" s="40">
        <v>34</v>
      </c>
      <c r="F72" s="40">
        <v>29</v>
      </c>
      <c r="G72" s="40"/>
      <c r="H72" s="40">
        <f>SUM(C72:G73)-MAX(C72:G73)-MIN(C72:G73)</f>
        <v>65</v>
      </c>
      <c r="I72" s="42">
        <f>H72/2</f>
        <v>32.5</v>
      </c>
      <c r="J72" s="40">
        <v>0.4</v>
      </c>
      <c r="K72" s="42">
        <f>I72-J72</f>
        <v>32.1</v>
      </c>
    </row>
    <row r="73" spans="1:11" ht="12.75">
      <c r="A73" s="6" t="s">
        <v>14</v>
      </c>
      <c r="B73" s="41"/>
      <c r="C73" s="41"/>
      <c r="D73" s="41"/>
      <c r="E73" s="41"/>
      <c r="F73" s="41"/>
      <c r="G73" s="41"/>
      <c r="H73" s="41"/>
      <c r="I73" s="43"/>
      <c r="J73" s="41"/>
      <c r="K73" s="43"/>
    </row>
    <row r="74" spans="1:11" ht="12.75">
      <c r="A74" s="5" t="s">
        <v>129</v>
      </c>
      <c r="B74" s="40" t="s">
        <v>36</v>
      </c>
      <c r="C74" s="40">
        <v>41</v>
      </c>
      <c r="D74" s="40">
        <v>37</v>
      </c>
      <c r="E74" s="40">
        <v>38</v>
      </c>
      <c r="F74" s="40">
        <v>37</v>
      </c>
      <c r="G74" s="40"/>
      <c r="H74" s="40">
        <f>SUM(C74:G75)-MAX(C74:G75)-MIN(C74:G75)</f>
        <v>75</v>
      </c>
      <c r="I74" s="42">
        <f>H74/2</f>
        <v>37.5</v>
      </c>
      <c r="J74" s="40">
        <v>0.6</v>
      </c>
      <c r="K74" s="42">
        <f>I74-J74</f>
        <v>36.9</v>
      </c>
    </row>
    <row r="75" spans="1:11" ht="12.75">
      <c r="A75" s="6" t="s">
        <v>14</v>
      </c>
      <c r="B75" s="41"/>
      <c r="C75" s="41"/>
      <c r="D75" s="41"/>
      <c r="E75" s="41"/>
      <c r="F75" s="41"/>
      <c r="G75" s="41"/>
      <c r="H75" s="41"/>
      <c r="I75" s="43"/>
      <c r="J75" s="41"/>
      <c r="K75" s="43"/>
    </row>
    <row r="76" spans="1:11" ht="12.75">
      <c r="A76" s="5" t="s">
        <v>132</v>
      </c>
      <c r="B76" s="40" t="s">
        <v>36</v>
      </c>
      <c r="C76" s="40">
        <v>43</v>
      </c>
      <c r="D76" s="40">
        <v>43</v>
      </c>
      <c r="E76" s="40">
        <v>45</v>
      </c>
      <c r="F76" s="40">
        <v>45</v>
      </c>
      <c r="G76" s="40"/>
      <c r="H76" s="40">
        <f>SUM(C76:G77)-MAX(C76:G77)-MIN(C76:G77)</f>
        <v>88</v>
      </c>
      <c r="I76" s="42">
        <f>H76/2</f>
        <v>44</v>
      </c>
      <c r="J76" s="40">
        <v>2.2</v>
      </c>
      <c r="K76" s="42">
        <f>I76-J76</f>
        <v>41.8</v>
      </c>
    </row>
    <row r="77" spans="1:11" ht="12.75">
      <c r="A77" s="6" t="s">
        <v>78</v>
      </c>
      <c r="B77" s="41"/>
      <c r="C77" s="41"/>
      <c r="D77" s="41"/>
      <c r="E77" s="41"/>
      <c r="F77" s="41"/>
      <c r="G77" s="41"/>
      <c r="H77" s="41"/>
      <c r="I77" s="43"/>
      <c r="J77" s="41"/>
      <c r="K77" s="43"/>
    </row>
    <row r="78" spans="1:11" ht="12.75">
      <c r="A78" s="5" t="s">
        <v>134</v>
      </c>
      <c r="B78" s="40" t="s">
        <v>36</v>
      </c>
      <c r="C78" s="40">
        <v>45</v>
      </c>
      <c r="D78" s="40">
        <v>48</v>
      </c>
      <c r="E78" s="40">
        <v>53</v>
      </c>
      <c r="F78" s="40">
        <v>50</v>
      </c>
      <c r="G78" s="40"/>
      <c r="H78" s="40">
        <f>SUM(C78:G79)-MAX(C78:G79)-MIN(C78:G79)</f>
        <v>98</v>
      </c>
      <c r="I78" s="42">
        <f>H78/2</f>
        <v>49</v>
      </c>
      <c r="J78" s="40">
        <v>0.8</v>
      </c>
      <c r="K78" s="42">
        <f>I78-J78</f>
        <v>48.2</v>
      </c>
    </row>
    <row r="79" spans="1:11" ht="12.75">
      <c r="A79" s="6" t="s">
        <v>72</v>
      </c>
      <c r="B79" s="41"/>
      <c r="C79" s="41"/>
      <c r="D79" s="41"/>
      <c r="E79" s="41"/>
      <c r="F79" s="41"/>
      <c r="G79" s="41"/>
      <c r="H79" s="41"/>
      <c r="I79" s="43"/>
      <c r="J79" s="41"/>
      <c r="K79" s="43"/>
    </row>
    <row r="80" spans="1:11" ht="12.75">
      <c r="A80" s="5" t="s">
        <v>348</v>
      </c>
      <c r="B80" s="40" t="s">
        <v>36</v>
      </c>
      <c r="C80" s="40">
        <v>50</v>
      </c>
      <c r="D80" s="40">
        <v>56</v>
      </c>
      <c r="E80" s="40">
        <v>57</v>
      </c>
      <c r="F80" s="40">
        <v>51</v>
      </c>
      <c r="G80" s="40"/>
      <c r="H80" s="40">
        <f>SUM(C80:G81)-MAX(C80:G81)-MIN(C80:G81)</f>
        <v>107</v>
      </c>
      <c r="I80" s="42">
        <f>H80/2</f>
        <v>53.5</v>
      </c>
      <c r="J80" s="40">
        <v>0.6</v>
      </c>
      <c r="K80" s="42">
        <f>I80-J80</f>
        <v>52.9</v>
      </c>
    </row>
    <row r="81" spans="1:11" ht="12.75">
      <c r="A81" s="6" t="s">
        <v>15</v>
      </c>
      <c r="B81" s="41"/>
      <c r="C81" s="41"/>
      <c r="D81" s="41"/>
      <c r="E81" s="41"/>
      <c r="F81" s="41"/>
      <c r="G81" s="41"/>
      <c r="H81" s="41"/>
      <c r="I81" s="43"/>
      <c r="J81" s="41"/>
      <c r="K81" s="43"/>
    </row>
    <row r="82" spans="1:11" ht="12.75">
      <c r="A82" s="5" t="s">
        <v>349</v>
      </c>
      <c r="B82" s="40" t="s">
        <v>36</v>
      </c>
      <c r="C82" s="40">
        <v>54</v>
      </c>
      <c r="D82" s="40">
        <v>58</v>
      </c>
      <c r="E82" s="40">
        <v>60</v>
      </c>
      <c r="F82" s="40">
        <v>54</v>
      </c>
      <c r="G82" s="40"/>
      <c r="H82" s="40">
        <f>SUM(C82:G83)-MAX(C82:G83)-MIN(C82:G83)</f>
        <v>112</v>
      </c>
      <c r="I82" s="42">
        <f>H82/2</f>
        <v>56</v>
      </c>
      <c r="J82" s="40">
        <v>0.6</v>
      </c>
      <c r="K82" s="42">
        <f>I82-J82</f>
        <v>55.4</v>
      </c>
    </row>
    <row r="83" spans="1:11" ht="12.75">
      <c r="A83" s="6" t="s">
        <v>13</v>
      </c>
      <c r="B83" s="41"/>
      <c r="C83" s="41"/>
      <c r="D83" s="41"/>
      <c r="E83" s="41"/>
      <c r="F83" s="41"/>
      <c r="G83" s="41"/>
      <c r="H83" s="41"/>
      <c r="I83" s="43"/>
      <c r="J83" s="41"/>
      <c r="K83" s="43"/>
    </row>
    <row r="84" ht="13.5" thickBot="1"/>
    <row r="85" spans="1:4" ht="13.5" thickBot="1">
      <c r="A85" s="46" t="s">
        <v>150</v>
      </c>
      <c r="B85" s="47"/>
      <c r="C85" s="47"/>
      <c r="D85" s="48"/>
    </row>
    <row r="86" spans="1:3" ht="12.75">
      <c r="A86" s="3"/>
      <c r="B86" s="3"/>
      <c r="C86" s="3"/>
    </row>
    <row r="87" spans="1:11" ht="12.75">
      <c r="A87" s="44" t="s">
        <v>29</v>
      </c>
      <c r="B87" s="45"/>
      <c r="C87" s="4" t="s">
        <v>30</v>
      </c>
      <c r="D87" s="4" t="s">
        <v>31</v>
      </c>
      <c r="E87" s="4" t="s">
        <v>32</v>
      </c>
      <c r="F87" s="4" t="s">
        <v>33</v>
      </c>
      <c r="G87" s="4" t="s">
        <v>34</v>
      </c>
      <c r="H87" s="4" t="s">
        <v>35</v>
      </c>
      <c r="I87" s="4" t="s">
        <v>7</v>
      </c>
      <c r="J87" s="4" t="s">
        <v>9</v>
      </c>
      <c r="K87" s="4" t="s">
        <v>7</v>
      </c>
    </row>
    <row r="88" spans="1:11" ht="12.75">
      <c r="A88" s="5" t="s">
        <v>78</v>
      </c>
      <c r="B88" s="40" t="s">
        <v>36</v>
      </c>
      <c r="C88" s="40">
        <v>31</v>
      </c>
      <c r="D88" s="40">
        <v>32</v>
      </c>
      <c r="E88" s="40">
        <v>34</v>
      </c>
      <c r="F88" s="40">
        <v>30</v>
      </c>
      <c r="G88" s="40"/>
      <c r="H88" s="40">
        <f>SUM(C88:G89)-MAX(C88:G89)-MIN(C88:G89)</f>
        <v>63</v>
      </c>
      <c r="I88" s="42">
        <f>H88/2</f>
        <v>31.5</v>
      </c>
      <c r="J88" s="40">
        <v>0.25</v>
      </c>
      <c r="K88" s="42">
        <f>I88-J88</f>
        <v>31.25</v>
      </c>
    </row>
    <row r="89" spans="1:11" ht="12.75">
      <c r="A89" s="6"/>
      <c r="B89" s="41"/>
      <c r="C89" s="41"/>
      <c r="D89" s="41"/>
      <c r="E89" s="41"/>
      <c r="F89" s="41"/>
      <c r="G89" s="41"/>
      <c r="H89" s="41"/>
      <c r="I89" s="43"/>
      <c r="J89" s="41"/>
      <c r="K89" s="43"/>
    </row>
    <row r="90" spans="1:11" ht="12.75">
      <c r="A90" s="5" t="s">
        <v>13</v>
      </c>
      <c r="B90" s="40" t="s">
        <v>36</v>
      </c>
      <c r="C90" s="40">
        <v>37</v>
      </c>
      <c r="D90" s="40">
        <v>38</v>
      </c>
      <c r="E90" s="40">
        <v>36</v>
      </c>
      <c r="F90" s="40">
        <v>32</v>
      </c>
      <c r="G90" s="40"/>
      <c r="H90" s="40">
        <f>SUM(C90:G91)-MAX(C90:G91)-MIN(C90:G91)</f>
        <v>73</v>
      </c>
      <c r="I90" s="42">
        <f>H90/2</f>
        <v>36.5</v>
      </c>
      <c r="J90" s="40">
        <v>0.17</v>
      </c>
      <c r="K90" s="42">
        <f>I90-J90</f>
        <v>36.33</v>
      </c>
    </row>
    <row r="91" spans="1:11" ht="12.75">
      <c r="A91" s="6"/>
      <c r="B91" s="41"/>
      <c r="C91" s="41"/>
      <c r="D91" s="41"/>
      <c r="E91" s="41"/>
      <c r="F91" s="41"/>
      <c r="G91" s="41"/>
      <c r="H91" s="41"/>
      <c r="I91" s="43"/>
      <c r="J91" s="41"/>
      <c r="K91" s="43"/>
    </row>
    <row r="92" spans="1:11" ht="12.75">
      <c r="A92" s="5" t="s">
        <v>354</v>
      </c>
      <c r="B92" s="40" t="s">
        <v>36</v>
      </c>
      <c r="C92" s="40">
        <v>35</v>
      </c>
      <c r="D92" s="40">
        <v>39</v>
      </c>
      <c r="E92" s="40">
        <v>40</v>
      </c>
      <c r="F92" s="40">
        <v>43</v>
      </c>
      <c r="G92" s="40"/>
      <c r="H92" s="40">
        <f>SUM(C92:G93)-MAX(C92:G93)-MIN(C92:G93)</f>
        <v>79</v>
      </c>
      <c r="I92" s="42">
        <f>H92/2</f>
        <v>39.5</v>
      </c>
      <c r="J92" s="40">
        <v>0.07</v>
      </c>
      <c r="K92" s="42">
        <f>I92-J92</f>
        <v>39.43</v>
      </c>
    </row>
    <row r="93" spans="1:11" ht="12.75">
      <c r="A93" s="6"/>
      <c r="B93" s="41"/>
      <c r="C93" s="41"/>
      <c r="D93" s="41"/>
      <c r="E93" s="41"/>
      <c r="F93" s="41"/>
      <c r="G93" s="41"/>
      <c r="H93" s="41"/>
      <c r="I93" s="43"/>
      <c r="J93" s="41"/>
      <c r="K93" s="43"/>
    </row>
    <row r="94" ht="13.5" thickBot="1"/>
    <row r="95" spans="1:4" ht="13.5" thickBot="1">
      <c r="A95" s="46" t="s">
        <v>151</v>
      </c>
      <c r="B95" s="47"/>
      <c r="C95" s="47"/>
      <c r="D95" s="48"/>
    </row>
    <row r="96" spans="1:3" ht="12.75">
      <c r="A96" s="3"/>
      <c r="B96" s="3"/>
      <c r="C96" s="3"/>
    </row>
    <row r="97" spans="1:11" ht="12.75">
      <c r="A97" s="44" t="s">
        <v>29</v>
      </c>
      <c r="B97" s="45"/>
      <c r="C97" s="4" t="s">
        <v>30</v>
      </c>
      <c r="D97" s="4" t="s">
        <v>31</v>
      </c>
      <c r="E97" s="4" t="s">
        <v>32</v>
      </c>
      <c r="F97" s="4" t="s">
        <v>33</v>
      </c>
      <c r="G97" s="4" t="s">
        <v>34</v>
      </c>
      <c r="H97" s="4" t="s">
        <v>35</v>
      </c>
      <c r="I97" s="4" t="s">
        <v>7</v>
      </c>
      <c r="J97" s="4" t="s">
        <v>9</v>
      </c>
      <c r="K97" s="4" t="s">
        <v>7</v>
      </c>
    </row>
    <row r="98" spans="1:11" ht="12.75">
      <c r="A98" s="5" t="s">
        <v>13</v>
      </c>
      <c r="B98" s="40" t="s">
        <v>36</v>
      </c>
      <c r="C98" s="40">
        <v>53</v>
      </c>
      <c r="D98" s="40">
        <v>52</v>
      </c>
      <c r="E98" s="40">
        <v>52</v>
      </c>
      <c r="F98" s="40">
        <v>50</v>
      </c>
      <c r="G98" s="40"/>
      <c r="H98" s="40">
        <f>SUM(C98:G99)-MAX(C98:G99)-MIN(C98:G99)</f>
        <v>104</v>
      </c>
      <c r="I98" s="42">
        <f>H98/2</f>
        <v>52</v>
      </c>
      <c r="J98" s="40">
        <v>0.23</v>
      </c>
      <c r="K98" s="42">
        <f>I98-J98</f>
        <v>51.77</v>
      </c>
    </row>
    <row r="99" spans="1:11" ht="12.75">
      <c r="A99" s="6"/>
      <c r="B99" s="41"/>
      <c r="C99" s="41"/>
      <c r="D99" s="41"/>
      <c r="E99" s="41"/>
      <c r="F99" s="41"/>
      <c r="G99" s="41"/>
      <c r="H99" s="41"/>
      <c r="I99" s="43"/>
      <c r="J99" s="41"/>
      <c r="K99" s="43"/>
    </row>
    <row r="100" spans="1:11" ht="12.75">
      <c r="A100" s="5" t="s">
        <v>15</v>
      </c>
      <c r="B100" s="40" t="s">
        <v>36</v>
      </c>
      <c r="C100" s="40">
        <v>50</v>
      </c>
      <c r="D100" s="40">
        <v>49</v>
      </c>
      <c r="E100" s="40">
        <v>48</v>
      </c>
      <c r="F100" s="40">
        <v>52</v>
      </c>
      <c r="G100" s="40"/>
      <c r="H100" s="40">
        <f>SUM(C100:G101)-MAX(C100:G101)-MIN(C100:G101)</f>
        <v>99</v>
      </c>
      <c r="I100" s="42">
        <f>H100/2</f>
        <v>49.5</v>
      </c>
      <c r="J100" s="40">
        <v>0.27</v>
      </c>
      <c r="K100" s="42">
        <f>I100-J100</f>
        <v>49.23</v>
      </c>
    </row>
    <row r="101" spans="1:11" ht="12.75">
      <c r="A101" s="6"/>
      <c r="B101" s="41"/>
      <c r="C101" s="41"/>
      <c r="D101" s="41"/>
      <c r="E101" s="41"/>
      <c r="F101" s="41"/>
      <c r="G101" s="41"/>
      <c r="H101" s="41"/>
      <c r="I101" s="43"/>
      <c r="J101" s="41"/>
      <c r="K101" s="43"/>
    </row>
    <row r="102" spans="1:11" ht="12.75">
      <c r="A102" s="5" t="s">
        <v>72</v>
      </c>
      <c r="B102" s="40" t="s">
        <v>36</v>
      </c>
      <c r="C102" s="40">
        <v>60</v>
      </c>
      <c r="D102" s="40">
        <v>55</v>
      </c>
      <c r="E102" s="40">
        <v>54</v>
      </c>
      <c r="F102" s="40">
        <v>57</v>
      </c>
      <c r="G102" s="40"/>
      <c r="H102" s="40">
        <f>SUM(C102:G103)-MAX(C102:G103)-MIN(C102:G103)</f>
        <v>112</v>
      </c>
      <c r="I102" s="42">
        <f>H102/2</f>
        <v>56</v>
      </c>
      <c r="J102" s="40">
        <v>0.1</v>
      </c>
      <c r="K102" s="42">
        <f>I102-J102</f>
        <v>55.9</v>
      </c>
    </row>
    <row r="103" spans="1:11" ht="12.75">
      <c r="A103" s="6"/>
      <c r="B103" s="41"/>
      <c r="C103" s="41"/>
      <c r="D103" s="41"/>
      <c r="E103" s="41"/>
      <c r="F103" s="41"/>
      <c r="G103" s="41"/>
      <c r="H103" s="41"/>
      <c r="I103" s="43"/>
      <c r="J103" s="41"/>
      <c r="K103" s="43"/>
    </row>
    <row r="104" ht="13.5" thickBot="1"/>
    <row r="105" spans="1:4" ht="13.5" thickBot="1">
      <c r="A105" s="46" t="s">
        <v>152</v>
      </c>
      <c r="B105" s="47"/>
      <c r="C105" s="47"/>
      <c r="D105" s="48"/>
    </row>
    <row r="106" spans="1:3" ht="12.75">
      <c r="A106" s="3"/>
      <c r="B106" s="3"/>
      <c r="C106" s="3"/>
    </row>
    <row r="107" spans="1:11" ht="12.75">
      <c r="A107" s="44" t="s">
        <v>29</v>
      </c>
      <c r="B107" s="45"/>
      <c r="C107" s="4" t="s">
        <v>30</v>
      </c>
      <c r="D107" s="4" t="s">
        <v>31</v>
      </c>
      <c r="E107" s="4" t="s">
        <v>32</v>
      </c>
      <c r="F107" s="4" t="s">
        <v>33</v>
      </c>
      <c r="G107" s="4" t="s">
        <v>34</v>
      </c>
      <c r="H107" s="4" t="s">
        <v>35</v>
      </c>
      <c r="I107" s="4" t="s">
        <v>7</v>
      </c>
      <c r="J107" s="4" t="s">
        <v>9</v>
      </c>
      <c r="K107" s="4" t="s">
        <v>7</v>
      </c>
    </row>
    <row r="108" spans="1:11" ht="12.75">
      <c r="A108" s="5" t="s">
        <v>351</v>
      </c>
      <c r="B108" s="40" t="s">
        <v>36</v>
      </c>
      <c r="C108" s="40">
        <v>24</v>
      </c>
      <c r="D108" s="40">
        <v>22</v>
      </c>
      <c r="E108" s="40">
        <v>24</v>
      </c>
      <c r="F108" s="40">
        <v>22</v>
      </c>
      <c r="G108" s="40"/>
      <c r="H108" s="40">
        <f>SUM(C108:G109)-MAX(C108:G109)-MIN(C108:G109)</f>
        <v>46</v>
      </c>
      <c r="I108" s="42">
        <f>H108/2</f>
        <v>23</v>
      </c>
      <c r="J108" s="40">
        <v>0.12</v>
      </c>
      <c r="K108" s="42">
        <f>I108-J108</f>
        <v>22.88</v>
      </c>
    </row>
    <row r="109" spans="1:11" ht="12.75">
      <c r="A109" s="6"/>
      <c r="B109" s="41"/>
      <c r="C109" s="41"/>
      <c r="D109" s="41"/>
      <c r="E109" s="41"/>
      <c r="F109" s="41"/>
      <c r="G109" s="41"/>
      <c r="H109" s="41"/>
      <c r="I109" s="43"/>
      <c r="J109" s="41"/>
      <c r="K109" s="43"/>
    </row>
    <row r="110" spans="1:11" ht="12.75">
      <c r="A110" s="5" t="s">
        <v>11</v>
      </c>
      <c r="B110" s="40" t="s">
        <v>36</v>
      </c>
      <c r="C110" s="40">
        <v>26</v>
      </c>
      <c r="D110" s="40">
        <v>24</v>
      </c>
      <c r="E110" s="40">
        <v>26</v>
      </c>
      <c r="F110" s="40">
        <v>24</v>
      </c>
      <c r="G110" s="40"/>
      <c r="H110" s="40">
        <f>SUM(C110:G111)-MAX(C110:G111)-MIN(C110:G111)</f>
        <v>50</v>
      </c>
      <c r="I110" s="42">
        <f>H110/2</f>
        <v>25</v>
      </c>
      <c r="J110" s="40">
        <v>0.14</v>
      </c>
      <c r="K110" s="42">
        <f>I110-J110</f>
        <v>24.86</v>
      </c>
    </row>
    <row r="111" spans="1:11" ht="12.75">
      <c r="A111" s="6"/>
      <c r="B111" s="41"/>
      <c r="C111" s="41"/>
      <c r="D111" s="41"/>
      <c r="E111" s="41"/>
      <c r="F111" s="41"/>
      <c r="G111" s="41"/>
      <c r="H111" s="41"/>
      <c r="I111" s="43"/>
      <c r="J111" s="41"/>
      <c r="K111" s="43"/>
    </row>
    <row r="112" spans="1:11" ht="12.75">
      <c r="A112" s="5" t="s">
        <v>81</v>
      </c>
      <c r="B112" s="40" t="s">
        <v>36</v>
      </c>
      <c r="C112" s="40">
        <v>30</v>
      </c>
      <c r="D112" s="40">
        <v>29</v>
      </c>
      <c r="E112" s="40">
        <v>30</v>
      </c>
      <c r="F112" s="40">
        <v>28</v>
      </c>
      <c r="G112" s="40"/>
      <c r="H112" s="40">
        <f>SUM(C112:G113)-MAX(C112:G113)-MIN(C112:G113)</f>
        <v>59</v>
      </c>
      <c r="I112" s="42">
        <f>H112/2</f>
        <v>29.5</v>
      </c>
      <c r="J112" s="40">
        <v>0.18</v>
      </c>
      <c r="K112" s="42">
        <f>I112-J112</f>
        <v>29.32</v>
      </c>
    </row>
    <row r="113" spans="1:11" ht="12.75">
      <c r="A113" s="6"/>
      <c r="B113" s="41"/>
      <c r="C113" s="41"/>
      <c r="D113" s="41"/>
      <c r="E113" s="41"/>
      <c r="F113" s="41"/>
      <c r="G113" s="41"/>
      <c r="H113" s="41"/>
      <c r="I113" s="43"/>
      <c r="J113" s="41"/>
      <c r="K113" s="43"/>
    </row>
    <row r="114" ht="13.5" thickBot="1"/>
    <row r="115" spans="1:4" ht="13.5" thickBot="1">
      <c r="A115" s="46" t="s">
        <v>153</v>
      </c>
      <c r="B115" s="47"/>
      <c r="C115" s="47"/>
      <c r="D115" s="48"/>
    </row>
    <row r="116" spans="1:3" ht="12.75">
      <c r="A116" s="3"/>
      <c r="B116" s="3"/>
      <c r="C116" s="3"/>
    </row>
    <row r="117" spans="1:11" ht="12.75">
      <c r="A117" s="44" t="s">
        <v>29</v>
      </c>
      <c r="B117" s="45"/>
      <c r="C117" s="4" t="s">
        <v>30</v>
      </c>
      <c r="D117" s="4" t="s">
        <v>31</v>
      </c>
      <c r="E117" s="4" t="s">
        <v>32</v>
      </c>
      <c r="F117" s="4" t="s">
        <v>33</v>
      </c>
      <c r="G117" s="4" t="s">
        <v>34</v>
      </c>
      <c r="H117" s="4" t="s">
        <v>35</v>
      </c>
      <c r="I117" s="4" t="s">
        <v>7</v>
      </c>
      <c r="J117" s="4" t="s">
        <v>9</v>
      </c>
      <c r="K117" s="4" t="s">
        <v>7</v>
      </c>
    </row>
    <row r="118" spans="1:11" ht="12.75">
      <c r="A118" s="5" t="s">
        <v>18</v>
      </c>
      <c r="B118" s="40" t="s">
        <v>36</v>
      </c>
      <c r="C118" s="40">
        <v>31</v>
      </c>
      <c r="D118" s="40">
        <v>35</v>
      </c>
      <c r="E118" s="40">
        <v>30</v>
      </c>
      <c r="F118" s="40">
        <v>32</v>
      </c>
      <c r="G118" s="40"/>
      <c r="H118" s="40">
        <f>SUM(C118:G119)-MAX(C118:G119)-MIN(C118:G119)</f>
        <v>63</v>
      </c>
      <c r="I118" s="42">
        <f>H118/2</f>
        <v>31.5</v>
      </c>
      <c r="J118" s="40">
        <v>0.32</v>
      </c>
      <c r="K118" s="42">
        <f>I118-J118</f>
        <v>31.18</v>
      </c>
    </row>
    <row r="119" spans="1:11" ht="12.75">
      <c r="A119" s="6"/>
      <c r="B119" s="41"/>
      <c r="C119" s="41"/>
      <c r="D119" s="41"/>
      <c r="E119" s="41"/>
      <c r="F119" s="41"/>
      <c r="G119" s="41"/>
      <c r="H119" s="41"/>
      <c r="I119" s="43"/>
      <c r="J119" s="41"/>
      <c r="K119" s="43"/>
    </row>
    <row r="120" spans="1:11" ht="12.75">
      <c r="A120" s="5" t="s">
        <v>14</v>
      </c>
      <c r="B120" s="40" t="s">
        <v>36</v>
      </c>
      <c r="C120" s="40">
        <v>47</v>
      </c>
      <c r="D120" s="40">
        <v>48</v>
      </c>
      <c r="E120" s="40">
        <v>51</v>
      </c>
      <c r="F120" s="40">
        <v>43</v>
      </c>
      <c r="G120" s="40"/>
      <c r="H120" s="40">
        <f>SUM(C120:G121)-MAX(C120:G121)-MIN(C120:G121)</f>
        <v>95</v>
      </c>
      <c r="I120" s="42">
        <f>H120/2</f>
        <v>47.5</v>
      </c>
      <c r="J120" s="40">
        <v>0.08</v>
      </c>
      <c r="K120" s="42">
        <f>I120-J120</f>
        <v>47.42</v>
      </c>
    </row>
    <row r="121" spans="1:11" ht="12.75">
      <c r="A121" s="6"/>
      <c r="B121" s="41"/>
      <c r="C121" s="41"/>
      <c r="D121" s="41"/>
      <c r="E121" s="41"/>
      <c r="F121" s="41"/>
      <c r="G121" s="41"/>
      <c r="H121" s="41"/>
      <c r="I121" s="43"/>
      <c r="J121" s="41"/>
      <c r="K121" s="43"/>
    </row>
    <row r="122" spans="1:11" ht="12.75">
      <c r="A122" s="5" t="s">
        <v>136</v>
      </c>
      <c r="B122" s="40" t="s">
        <v>36</v>
      </c>
      <c r="C122" s="40">
        <v>45</v>
      </c>
      <c r="D122" s="40">
        <v>44</v>
      </c>
      <c r="E122" s="40">
        <v>50</v>
      </c>
      <c r="F122" s="40">
        <v>49</v>
      </c>
      <c r="G122" s="40"/>
      <c r="H122" s="40">
        <f>SUM(C122:G123)-MAX(C122:G123)-MIN(C122:G123)</f>
        <v>94</v>
      </c>
      <c r="I122" s="42">
        <f>H122/2</f>
        <v>47</v>
      </c>
      <c r="J122" s="40">
        <v>0</v>
      </c>
      <c r="K122" s="42">
        <f>I122-J122</f>
        <v>47</v>
      </c>
    </row>
    <row r="123" spans="1:11" ht="12.75">
      <c r="A123" s="6"/>
      <c r="B123" s="41"/>
      <c r="C123" s="41"/>
      <c r="D123" s="41"/>
      <c r="E123" s="41"/>
      <c r="F123" s="41"/>
      <c r="G123" s="41"/>
      <c r="H123" s="41"/>
      <c r="I123" s="43"/>
      <c r="J123" s="41"/>
      <c r="K123" s="43"/>
    </row>
    <row r="124" ht="13.5" thickBot="1"/>
    <row r="125" spans="1:4" ht="13.5" thickBot="1">
      <c r="A125" s="46" t="s">
        <v>154</v>
      </c>
      <c r="B125" s="47"/>
      <c r="C125" s="47"/>
      <c r="D125" s="48"/>
    </row>
    <row r="126" spans="1:3" ht="12.75">
      <c r="A126" s="3"/>
      <c r="B126" s="3"/>
      <c r="C126" s="3"/>
    </row>
    <row r="127" spans="1:11" ht="12.75">
      <c r="A127" s="44" t="s">
        <v>29</v>
      </c>
      <c r="B127" s="45"/>
      <c r="C127" s="4" t="s">
        <v>30</v>
      </c>
      <c r="D127" s="4" t="s">
        <v>31</v>
      </c>
      <c r="E127" s="4" t="s">
        <v>32</v>
      </c>
      <c r="F127" s="4" t="s">
        <v>33</v>
      </c>
      <c r="G127" s="4" t="s">
        <v>34</v>
      </c>
      <c r="H127" s="4" t="s">
        <v>35</v>
      </c>
      <c r="I127" s="4" t="s">
        <v>7</v>
      </c>
      <c r="J127" s="4" t="s">
        <v>9</v>
      </c>
      <c r="K127" s="4" t="s">
        <v>7</v>
      </c>
    </row>
    <row r="128" spans="1:11" ht="12.75">
      <c r="A128" s="5" t="s">
        <v>11</v>
      </c>
      <c r="B128" s="40" t="s">
        <v>36</v>
      </c>
      <c r="C128" s="40">
        <v>38</v>
      </c>
      <c r="D128" s="40">
        <v>35</v>
      </c>
      <c r="E128" s="40">
        <v>31</v>
      </c>
      <c r="F128" s="40">
        <v>33</v>
      </c>
      <c r="G128" s="40"/>
      <c r="H128" s="40">
        <f>SUM(C128:G129)-MAX(C128:G129)-MIN(C128:G129)</f>
        <v>68</v>
      </c>
      <c r="I128" s="42">
        <f>H128/3</f>
        <v>22.666666666666668</v>
      </c>
      <c r="J128" s="40">
        <v>0.02</v>
      </c>
      <c r="K128" s="42">
        <f>I128-J128</f>
        <v>22.64666666666667</v>
      </c>
    </row>
    <row r="129" spans="1:11" ht="12.75">
      <c r="A129" s="6"/>
      <c r="B129" s="41"/>
      <c r="C129" s="41"/>
      <c r="D129" s="41"/>
      <c r="E129" s="41"/>
      <c r="F129" s="41"/>
      <c r="G129" s="41"/>
      <c r="H129" s="41"/>
      <c r="I129" s="43"/>
      <c r="J129" s="41"/>
      <c r="K129" s="43"/>
    </row>
    <row r="130" spans="1:11" ht="12.75">
      <c r="A130" s="5" t="s">
        <v>353</v>
      </c>
      <c r="B130" s="40" t="s">
        <v>36</v>
      </c>
      <c r="C130" s="40">
        <v>43</v>
      </c>
      <c r="D130" s="40">
        <v>40</v>
      </c>
      <c r="E130" s="40">
        <v>36</v>
      </c>
      <c r="F130" s="40">
        <v>38</v>
      </c>
      <c r="G130" s="40"/>
      <c r="H130" s="40">
        <f>SUM(C130:G131)-MAX(C130:G131)-MIN(C130:G131)</f>
        <v>78</v>
      </c>
      <c r="I130" s="42">
        <f>H130/3</f>
        <v>26</v>
      </c>
      <c r="J130" s="40">
        <v>0.29</v>
      </c>
      <c r="K130" s="42">
        <f>I130-J130</f>
        <v>25.71</v>
      </c>
    </row>
    <row r="131" spans="1:11" ht="12.75">
      <c r="A131" s="6"/>
      <c r="B131" s="41"/>
      <c r="C131" s="41"/>
      <c r="D131" s="41"/>
      <c r="E131" s="41"/>
      <c r="F131" s="41"/>
      <c r="G131" s="41"/>
      <c r="H131" s="41"/>
      <c r="I131" s="43"/>
      <c r="J131" s="41"/>
      <c r="K131" s="43"/>
    </row>
    <row r="132" spans="1:11" ht="12.75">
      <c r="A132" s="5" t="s">
        <v>13</v>
      </c>
      <c r="B132" s="40" t="s">
        <v>36</v>
      </c>
      <c r="C132" s="40">
        <v>45</v>
      </c>
      <c r="D132" s="40">
        <v>42</v>
      </c>
      <c r="E132" s="40">
        <v>39</v>
      </c>
      <c r="F132" s="40">
        <v>40</v>
      </c>
      <c r="G132" s="40"/>
      <c r="H132" s="40">
        <f>SUM(C132:G133)-MAX(C132:G133)-MIN(C132:G133)</f>
        <v>82</v>
      </c>
      <c r="I132" s="42">
        <f>H132/3</f>
        <v>27.333333333333332</v>
      </c>
      <c r="J132" s="40">
        <v>0.1</v>
      </c>
      <c r="K132" s="42">
        <f>I132-J132</f>
        <v>27.23333333333333</v>
      </c>
    </row>
    <row r="133" spans="1:11" ht="12.75">
      <c r="A133" s="6"/>
      <c r="B133" s="41"/>
      <c r="C133" s="41"/>
      <c r="D133" s="41"/>
      <c r="E133" s="41"/>
      <c r="F133" s="41"/>
      <c r="G133" s="41"/>
      <c r="H133" s="41"/>
      <c r="I133" s="43"/>
      <c r="J133" s="41"/>
      <c r="K133" s="43"/>
    </row>
  </sheetData>
  <mergeCells count="398">
    <mergeCell ref="A1:K1"/>
    <mergeCell ref="A3:K3"/>
    <mergeCell ref="A5:C5"/>
    <mergeCell ref="I8:I9"/>
    <mergeCell ref="J8:J9"/>
    <mergeCell ref="K8:K9"/>
    <mergeCell ref="L8:L9"/>
    <mergeCell ref="I10:I11"/>
    <mergeCell ref="J10:J11"/>
    <mergeCell ref="K10:K11"/>
    <mergeCell ref="L10:L11"/>
    <mergeCell ref="I12:I13"/>
    <mergeCell ref="J12:J13"/>
    <mergeCell ref="K12:K13"/>
    <mergeCell ref="L12:L13"/>
    <mergeCell ref="I14:I15"/>
    <mergeCell ref="J14:J15"/>
    <mergeCell ref="K14:K15"/>
    <mergeCell ref="L14:L15"/>
    <mergeCell ref="I16:I17"/>
    <mergeCell ref="J16:J17"/>
    <mergeCell ref="K16:K17"/>
    <mergeCell ref="L16:L17"/>
    <mergeCell ref="I18:I19"/>
    <mergeCell ref="J18:J19"/>
    <mergeCell ref="K18:K19"/>
    <mergeCell ref="L18:L19"/>
    <mergeCell ref="A21:C21"/>
    <mergeCell ref="I24:I25"/>
    <mergeCell ref="J24:J25"/>
    <mergeCell ref="K24:K25"/>
    <mergeCell ref="L24:L25"/>
    <mergeCell ref="I26:I27"/>
    <mergeCell ref="J26:J27"/>
    <mergeCell ref="K26:K27"/>
    <mergeCell ref="L26:L27"/>
    <mergeCell ref="I28:I29"/>
    <mergeCell ref="J28:J29"/>
    <mergeCell ref="K28:K29"/>
    <mergeCell ref="L28:L29"/>
    <mergeCell ref="I30:I31"/>
    <mergeCell ref="J30:J31"/>
    <mergeCell ref="K30:K31"/>
    <mergeCell ref="L30:L31"/>
    <mergeCell ref="I32:I33"/>
    <mergeCell ref="J32:J33"/>
    <mergeCell ref="K32:K33"/>
    <mergeCell ref="L32:L33"/>
    <mergeCell ref="I34:I35"/>
    <mergeCell ref="J34:J35"/>
    <mergeCell ref="K34:K35"/>
    <mergeCell ref="L34:L35"/>
    <mergeCell ref="A37:D37"/>
    <mergeCell ref="A39:B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53:D53"/>
    <mergeCell ref="A55:B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A69:D69"/>
    <mergeCell ref="A71:B71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A85:D85"/>
    <mergeCell ref="A87:B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A95:D95"/>
    <mergeCell ref="A97:B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105:D105"/>
    <mergeCell ref="A107:B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A115:D115"/>
    <mergeCell ref="A117:B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125:D125"/>
    <mergeCell ref="A127:B127"/>
    <mergeCell ref="B128:B129"/>
    <mergeCell ref="C128:C129"/>
    <mergeCell ref="D128:D129"/>
    <mergeCell ref="J128:J129"/>
    <mergeCell ref="K128:K129"/>
    <mergeCell ref="B130:B131"/>
    <mergeCell ref="C130:C131"/>
    <mergeCell ref="D130:D131"/>
    <mergeCell ref="E130:E131"/>
    <mergeCell ref="F130:F131"/>
    <mergeCell ref="G130:G131"/>
    <mergeCell ref="H130:H131"/>
    <mergeCell ref="E128:E129"/>
    <mergeCell ref="F132:F133"/>
    <mergeCell ref="G132:G133"/>
    <mergeCell ref="H132:H133"/>
    <mergeCell ref="I128:I129"/>
    <mergeCell ref="F128:F129"/>
    <mergeCell ref="G128:G129"/>
    <mergeCell ref="H128:H129"/>
    <mergeCell ref="I132:I133"/>
    <mergeCell ref="B132:B133"/>
    <mergeCell ref="C132:C133"/>
    <mergeCell ref="D132:D133"/>
    <mergeCell ref="E132:E133"/>
    <mergeCell ref="J132:J133"/>
    <mergeCell ref="K132:K133"/>
    <mergeCell ref="I130:I131"/>
    <mergeCell ref="J130:J131"/>
    <mergeCell ref="K130:K13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421875" style="20" customWidth="1"/>
  </cols>
  <sheetData>
    <row r="1" ht="13.5" thickBot="1"/>
    <row r="2" spans="1:11" ht="13.5" thickBot="1">
      <c r="A2" s="60" t="s">
        <v>286</v>
      </c>
      <c r="B2" s="61"/>
      <c r="C2" s="61"/>
      <c r="D2" s="61"/>
      <c r="E2" s="61"/>
      <c r="F2" s="61"/>
      <c r="G2" s="61"/>
      <c r="H2" s="61"/>
      <c r="I2" s="61"/>
      <c r="J2" s="61"/>
      <c r="K2" s="1"/>
    </row>
    <row r="3" ht="13.5" thickBot="1"/>
    <row r="4" spans="1:11" ht="13.5" thickBot="1">
      <c r="A4" s="63" t="s">
        <v>24</v>
      </c>
      <c r="B4" s="64"/>
      <c r="C4" s="65"/>
      <c r="K4" s="1"/>
    </row>
    <row r="5" ht="13.5" thickBot="1"/>
    <row r="6" spans="1:5" ht="13.5" thickBot="1">
      <c r="A6" s="22" t="s">
        <v>158</v>
      </c>
      <c r="C6" s="66" t="s">
        <v>77</v>
      </c>
      <c r="D6" s="67"/>
      <c r="E6" s="68"/>
    </row>
    <row r="8" spans="1:11" ht="12.75">
      <c r="A8" s="21"/>
      <c r="B8" s="36" t="s">
        <v>297</v>
      </c>
      <c r="C8" s="29" t="s">
        <v>299</v>
      </c>
      <c r="D8" s="29" t="s">
        <v>301</v>
      </c>
      <c r="E8" s="29" t="s">
        <v>303</v>
      </c>
      <c r="F8" s="29" t="s">
        <v>305</v>
      </c>
      <c r="G8" s="29" t="s">
        <v>307</v>
      </c>
      <c r="H8" s="29" t="s">
        <v>309</v>
      </c>
      <c r="I8" s="29" t="s">
        <v>299</v>
      </c>
      <c r="J8" s="29" t="s">
        <v>330</v>
      </c>
      <c r="K8" s="29" t="s">
        <v>331</v>
      </c>
    </row>
    <row r="9" spans="1:11" ht="12.75">
      <c r="A9" s="21"/>
      <c r="B9" s="36" t="s">
        <v>298</v>
      </c>
      <c r="C9" s="29" t="s">
        <v>300</v>
      </c>
      <c r="D9" s="29" t="s">
        <v>302</v>
      </c>
      <c r="E9" s="29" t="s">
        <v>304</v>
      </c>
      <c r="F9" s="29" t="s">
        <v>306</v>
      </c>
      <c r="G9" s="29" t="s">
        <v>308</v>
      </c>
      <c r="H9" s="28"/>
      <c r="I9" s="29" t="s">
        <v>310</v>
      </c>
      <c r="J9" s="28"/>
      <c r="K9" s="29"/>
    </row>
    <row r="10" spans="1:11" ht="12.75">
      <c r="A10" s="21" t="s">
        <v>1</v>
      </c>
      <c r="B10" s="37">
        <v>3.5</v>
      </c>
      <c r="C10" s="24">
        <v>3.5</v>
      </c>
      <c r="D10" s="24">
        <v>3.9</v>
      </c>
      <c r="E10" s="24">
        <v>3.9</v>
      </c>
      <c r="F10" s="24">
        <v>1</v>
      </c>
      <c r="G10" s="24">
        <v>3.9</v>
      </c>
      <c r="H10" s="24">
        <v>3.8</v>
      </c>
      <c r="I10" s="24">
        <v>3.9</v>
      </c>
      <c r="J10" s="24">
        <v>3.8</v>
      </c>
      <c r="K10" s="24">
        <v>3.8</v>
      </c>
    </row>
    <row r="11" spans="1:11" ht="12.75">
      <c r="A11" s="21" t="s">
        <v>2</v>
      </c>
      <c r="B11" s="37">
        <v>3.2</v>
      </c>
      <c r="C11" s="24">
        <v>3.3</v>
      </c>
      <c r="D11" s="24">
        <v>3.5</v>
      </c>
      <c r="E11" s="24">
        <v>4</v>
      </c>
      <c r="F11" s="24">
        <v>0.5</v>
      </c>
      <c r="G11" s="24">
        <v>3.4</v>
      </c>
      <c r="H11" s="24">
        <v>3.9</v>
      </c>
      <c r="I11" s="24">
        <v>3.6</v>
      </c>
      <c r="J11" s="24">
        <v>3.3</v>
      </c>
      <c r="K11" s="24">
        <v>3.1</v>
      </c>
    </row>
    <row r="12" spans="1:11" ht="12.75">
      <c r="A12" s="21" t="s">
        <v>3</v>
      </c>
      <c r="B12" s="37">
        <v>3.5</v>
      </c>
      <c r="C12" s="24">
        <v>2.5</v>
      </c>
      <c r="D12" s="24">
        <v>3.3</v>
      </c>
      <c r="E12" s="24">
        <v>3.5</v>
      </c>
      <c r="F12" s="24">
        <v>0.5</v>
      </c>
      <c r="G12" s="24">
        <v>3.3</v>
      </c>
      <c r="H12" s="24">
        <v>3.9</v>
      </c>
      <c r="I12" s="24">
        <v>3</v>
      </c>
      <c r="J12" s="24">
        <v>3.4</v>
      </c>
      <c r="K12" s="24">
        <v>3.1</v>
      </c>
    </row>
    <row r="13" spans="1:11" ht="12.75">
      <c r="A13" s="21" t="s">
        <v>4</v>
      </c>
      <c r="B13" s="37">
        <v>3.5</v>
      </c>
      <c r="C13" s="24">
        <v>3.5</v>
      </c>
      <c r="D13" s="24">
        <v>4</v>
      </c>
      <c r="E13" s="24">
        <v>3.8</v>
      </c>
      <c r="F13" s="24">
        <v>0.8</v>
      </c>
      <c r="G13" s="24">
        <v>3.8</v>
      </c>
      <c r="H13" s="24">
        <v>4</v>
      </c>
      <c r="I13" s="24">
        <v>3.8</v>
      </c>
      <c r="J13" s="24">
        <v>3.7</v>
      </c>
      <c r="K13" s="24">
        <v>3.7</v>
      </c>
    </row>
    <row r="15" spans="1:11" ht="12.75">
      <c r="A15" s="21" t="s">
        <v>311</v>
      </c>
      <c r="B15" s="37">
        <f aca="true" t="shared" si="0" ref="B15:K15">SUM(B10:B13)</f>
        <v>13.7</v>
      </c>
      <c r="C15" s="24">
        <f t="shared" si="0"/>
        <v>12.8</v>
      </c>
      <c r="D15" s="24">
        <f t="shared" si="0"/>
        <v>14.7</v>
      </c>
      <c r="E15" s="24">
        <f t="shared" si="0"/>
        <v>15.2</v>
      </c>
      <c r="F15" s="24">
        <f t="shared" si="0"/>
        <v>2.8</v>
      </c>
      <c r="G15" s="24">
        <f t="shared" si="0"/>
        <v>14.399999999999999</v>
      </c>
      <c r="H15" s="24">
        <f t="shared" si="0"/>
        <v>15.6</v>
      </c>
      <c r="I15" s="24">
        <f t="shared" si="0"/>
        <v>14.3</v>
      </c>
      <c r="J15" s="24">
        <f t="shared" si="0"/>
        <v>14.2</v>
      </c>
      <c r="K15" s="24">
        <f t="shared" si="0"/>
        <v>13.7</v>
      </c>
    </row>
    <row r="16" spans="1:11" ht="12.75">
      <c r="A16" s="21" t="s">
        <v>312</v>
      </c>
      <c r="B16" s="37">
        <f>(SUM(B10:B13)-MAX(B10:B13)-MIN(B10:B13))/2</f>
        <v>3.4999999999999996</v>
      </c>
      <c r="C16" s="24">
        <f aca="true" t="shared" si="1" ref="C16:K16">(SUM(C10:C13)-MAX(C10:C13)-MIN(C10:C13))/2</f>
        <v>3.4000000000000004</v>
      </c>
      <c r="D16" s="24">
        <f t="shared" si="1"/>
        <v>3.6999999999999997</v>
      </c>
      <c r="E16" s="24">
        <f t="shared" si="1"/>
        <v>3.8499999999999996</v>
      </c>
      <c r="F16" s="24">
        <f t="shared" si="1"/>
        <v>0.6499999999999999</v>
      </c>
      <c r="G16" s="24">
        <f t="shared" si="1"/>
        <v>3.599999999999999</v>
      </c>
      <c r="H16" s="24">
        <f t="shared" si="1"/>
        <v>3.9</v>
      </c>
      <c r="I16" s="24">
        <f t="shared" si="1"/>
        <v>3.7</v>
      </c>
      <c r="J16" s="24">
        <f t="shared" si="1"/>
        <v>3.5499999999999994</v>
      </c>
      <c r="K16" s="24">
        <f t="shared" si="1"/>
        <v>3.3999999999999995</v>
      </c>
    </row>
    <row r="18" spans="1:2" ht="12.75">
      <c r="A18" s="21" t="s">
        <v>293</v>
      </c>
      <c r="B18" s="37">
        <f>SUM(B15:K15)</f>
        <v>131.39999999999998</v>
      </c>
    </row>
    <row r="19" spans="1:2" ht="12.75">
      <c r="A19" s="21" t="s">
        <v>313</v>
      </c>
      <c r="B19" s="37">
        <f>B18/2</f>
        <v>65.69999999999999</v>
      </c>
    </row>
    <row r="20" spans="1:2" ht="12.75">
      <c r="A20" s="21" t="s">
        <v>314</v>
      </c>
      <c r="B20" s="37">
        <f>B19/10</f>
        <v>6.5699999999999985</v>
      </c>
    </row>
    <row r="21" spans="1:2" ht="12.75">
      <c r="A21" s="21"/>
      <c r="B21" s="37"/>
    </row>
    <row r="22" spans="1:2" ht="12.75">
      <c r="A22" s="27" t="s">
        <v>315</v>
      </c>
      <c r="B22" s="38">
        <f>B20*2.5</f>
        <v>16.424999999999997</v>
      </c>
    </row>
    <row r="23" ht="13.5" thickBot="1"/>
    <row r="24" spans="1:5" ht="13.5" thickBot="1">
      <c r="A24" s="22" t="s">
        <v>158</v>
      </c>
      <c r="C24" s="66" t="s">
        <v>55</v>
      </c>
      <c r="D24" s="67"/>
      <c r="E24" s="68"/>
    </row>
    <row r="26" spans="1:11" ht="12.75">
      <c r="A26" s="21"/>
      <c r="B26" s="36" t="s">
        <v>297</v>
      </c>
      <c r="C26" s="29" t="s">
        <v>299</v>
      </c>
      <c r="D26" s="29" t="s">
        <v>301</v>
      </c>
      <c r="E26" s="29" t="s">
        <v>303</v>
      </c>
      <c r="F26" s="29" t="s">
        <v>305</v>
      </c>
      <c r="G26" s="29" t="s">
        <v>307</v>
      </c>
      <c r="H26" s="29" t="s">
        <v>309</v>
      </c>
      <c r="I26" s="29" t="s">
        <v>299</v>
      </c>
      <c r="J26" s="29" t="s">
        <v>330</v>
      </c>
      <c r="K26" s="29" t="s">
        <v>331</v>
      </c>
    </row>
    <row r="27" spans="1:11" ht="12.75">
      <c r="A27" s="21"/>
      <c r="B27" s="36" t="s">
        <v>298</v>
      </c>
      <c r="C27" s="29" t="s">
        <v>300</v>
      </c>
      <c r="D27" s="29" t="s">
        <v>302</v>
      </c>
      <c r="E27" s="29" t="s">
        <v>304</v>
      </c>
      <c r="F27" s="29" t="s">
        <v>306</v>
      </c>
      <c r="G27" s="29" t="s">
        <v>308</v>
      </c>
      <c r="H27" s="28"/>
      <c r="I27" s="29" t="s">
        <v>310</v>
      </c>
      <c r="J27" s="28"/>
      <c r="K27" s="29"/>
    </row>
    <row r="28" spans="1:11" ht="12.75">
      <c r="A28" s="21" t="s">
        <v>1</v>
      </c>
      <c r="B28" s="37">
        <v>2.5</v>
      </c>
      <c r="C28" s="24">
        <v>2.3</v>
      </c>
      <c r="D28" s="24">
        <v>2.7</v>
      </c>
      <c r="E28" s="24">
        <v>3.3</v>
      </c>
      <c r="F28" s="24">
        <v>2.9</v>
      </c>
      <c r="G28" s="24">
        <v>2.6</v>
      </c>
      <c r="H28" s="24">
        <v>2.9</v>
      </c>
      <c r="I28" s="24">
        <v>2.5</v>
      </c>
      <c r="J28" s="24">
        <v>2.6</v>
      </c>
      <c r="K28" s="24">
        <v>2.5</v>
      </c>
    </row>
    <row r="29" spans="1:11" ht="12.75">
      <c r="A29" s="21" t="s">
        <v>2</v>
      </c>
      <c r="B29" s="37">
        <v>2.8</v>
      </c>
      <c r="C29" s="24">
        <v>2.5</v>
      </c>
      <c r="D29" s="24">
        <v>2.2</v>
      </c>
      <c r="E29" s="24">
        <v>2.5</v>
      </c>
      <c r="F29" s="24">
        <v>2.2</v>
      </c>
      <c r="G29" s="24">
        <v>2</v>
      </c>
      <c r="H29" s="24">
        <v>2.4</v>
      </c>
      <c r="I29" s="24">
        <v>2</v>
      </c>
      <c r="J29" s="24">
        <v>2.3</v>
      </c>
      <c r="K29" s="24">
        <v>2.2</v>
      </c>
    </row>
    <row r="30" spans="1:11" ht="12.75">
      <c r="A30" s="21" t="s">
        <v>3</v>
      </c>
      <c r="B30" s="37">
        <v>2.5</v>
      </c>
      <c r="C30" s="24">
        <v>2</v>
      </c>
      <c r="D30" s="24">
        <v>1.8</v>
      </c>
      <c r="E30" s="24">
        <v>2.5</v>
      </c>
      <c r="F30" s="24">
        <v>2.2</v>
      </c>
      <c r="G30" s="24">
        <v>2</v>
      </c>
      <c r="H30" s="24">
        <v>2.5</v>
      </c>
      <c r="I30" s="24">
        <v>2</v>
      </c>
      <c r="J30" s="24">
        <v>2.5</v>
      </c>
      <c r="K30" s="24">
        <v>2.4</v>
      </c>
    </row>
    <row r="31" spans="1:11" ht="12.75">
      <c r="A31" s="21" t="s">
        <v>4</v>
      </c>
      <c r="B31" s="37">
        <v>2.6</v>
      </c>
      <c r="C31" s="24">
        <v>2.5</v>
      </c>
      <c r="D31" s="24">
        <v>2.3</v>
      </c>
      <c r="E31" s="24">
        <v>3.3</v>
      </c>
      <c r="F31" s="24">
        <v>3.1</v>
      </c>
      <c r="G31" s="24">
        <v>2.7</v>
      </c>
      <c r="H31" s="24">
        <v>3.4</v>
      </c>
      <c r="I31" s="24">
        <v>2.9</v>
      </c>
      <c r="J31" s="24">
        <v>2.7</v>
      </c>
      <c r="K31" s="24">
        <v>2.5</v>
      </c>
    </row>
    <row r="33" spans="1:11" ht="12.75">
      <c r="A33" s="21" t="s">
        <v>311</v>
      </c>
      <c r="B33" s="37">
        <f aca="true" t="shared" si="2" ref="B33:K33">SUM(B28:B31)</f>
        <v>10.4</v>
      </c>
      <c r="C33" s="24">
        <f t="shared" si="2"/>
        <v>9.3</v>
      </c>
      <c r="D33" s="24">
        <f t="shared" si="2"/>
        <v>9</v>
      </c>
      <c r="E33" s="24">
        <f t="shared" si="2"/>
        <v>11.600000000000001</v>
      </c>
      <c r="F33" s="24">
        <f t="shared" si="2"/>
        <v>10.4</v>
      </c>
      <c r="G33" s="24">
        <f t="shared" si="2"/>
        <v>9.3</v>
      </c>
      <c r="H33" s="24">
        <f t="shared" si="2"/>
        <v>11.2</v>
      </c>
      <c r="I33" s="24">
        <f t="shared" si="2"/>
        <v>9.4</v>
      </c>
      <c r="J33" s="24">
        <f t="shared" si="2"/>
        <v>10.100000000000001</v>
      </c>
      <c r="K33" s="24">
        <f t="shared" si="2"/>
        <v>9.6</v>
      </c>
    </row>
    <row r="34" spans="1:11" ht="12.75">
      <c r="A34" s="21" t="s">
        <v>312</v>
      </c>
      <c r="B34" s="37">
        <f>(SUM(B28:B31)-MAX(B28:B31)-MIN(B28:B31))/2</f>
        <v>2.5500000000000003</v>
      </c>
      <c r="C34" s="24">
        <f aca="true" t="shared" si="3" ref="C34:K34">(SUM(C28:C31)-MAX(C28:C31)-MIN(C28:C31))/2</f>
        <v>2.4000000000000004</v>
      </c>
      <c r="D34" s="24">
        <f t="shared" si="3"/>
        <v>2.25</v>
      </c>
      <c r="E34" s="24">
        <f t="shared" si="3"/>
        <v>2.9000000000000004</v>
      </c>
      <c r="F34" s="24">
        <f t="shared" si="3"/>
        <v>2.5500000000000003</v>
      </c>
      <c r="G34" s="24">
        <f t="shared" si="3"/>
        <v>2.3000000000000003</v>
      </c>
      <c r="H34" s="24">
        <f t="shared" si="3"/>
        <v>2.6999999999999993</v>
      </c>
      <c r="I34" s="24">
        <f t="shared" si="3"/>
        <v>2.25</v>
      </c>
      <c r="J34" s="24">
        <f t="shared" si="3"/>
        <v>2.5500000000000007</v>
      </c>
      <c r="K34" s="24">
        <f t="shared" si="3"/>
        <v>2.4499999999999997</v>
      </c>
    </row>
    <row r="36" spans="1:2" ht="12.75">
      <c r="A36" s="21" t="s">
        <v>293</v>
      </c>
      <c r="B36" s="37">
        <f>SUM(B33:K33)</f>
        <v>100.30000000000001</v>
      </c>
    </row>
    <row r="37" spans="1:2" ht="12.75">
      <c r="A37" s="21" t="s">
        <v>313</v>
      </c>
      <c r="B37" s="37">
        <f>B36/2</f>
        <v>50.150000000000006</v>
      </c>
    </row>
    <row r="38" spans="1:2" ht="12.75">
      <c r="A38" s="21" t="s">
        <v>314</v>
      </c>
      <c r="B38" s="37">
        <f>B37/10</f>
        <v>5.015000000000001</v>
      </c>
    </row>
    <row r="39" spans="1:2" ht="12.75">
      <c r="A39" s="21"/>
      <c r="B39" s="37"/>
    </row>
    <row r="40" spans="1:2" ht="12.75">
      <c r="A40" s="27" t="s">
        <v>315</v>
      </c>
      <c r="B40" s="38">
        <f>B38*2.5</f>
        <v>12.537500000000001</v>
      </c>
    </row>
    <row r="41" ht="13.5" thickBot="1"/>
    <row r="42" spans="1:5" ht="13.5" thickBot="1">
      <c r="A42" s="22" t="s">
        <v>158</v>
      </c>
      <c r="C42" s="66" t="s">
        <v>322</v>
      </c>
      <c r="D42" s="67"/>
      <c r="E42" s="68"/>
    </row>
    <row r="44" spans="1:11" ht="12.75">
      <c r="A44" s="21"/>
      <c r="B44" s="36" t="s">
        <v>297</v>
      </c>
      <c r="C44" s="29" t="s">
        <v>299</v>
      </c>
      <c r="D44" s="29" t="s">
        <v>301</v>
      </c>
      <c r="E44" s="29" t="s">
        <v>303</v>
      </c>
      <c r="F44" s="29" t="s">
        <v>305</v>
      </c>
      <c r="G44" s="29" t="s">
        <v>307</v>
      </c>
      <c r="H44" s="29" t="s">
        <v>309</v>
      </c>
      <c r="I44" s="29" t="s">
        <v>299</v>
      </c>
      <c r="J44" s="29" t="s">
        <v>330</v>
      </c>
      <c r="K44" s="29" t="s">
        <v>331</v>
      </c>
    </row>
    <row r="45" spans="1:11" ht="12.75">
      <c r="A45" s="21"/>
      <c r="B45" s="36" t="s">
        <v>298</v>
      </c>
      <c r="C45" s="29" t="s">
        <v>300</v>
      </c>
      <c r="D45" s="29" t="s">
        <v>302</v>
      </c>
      <c r="E45" s="29" t="s">
        <v>304</v>
      </c>
      <c r="F45" s="29" t="s">
        <v>306</v>
      </c>
      <c r="G45" s="29" t="s">
        <v>308</v>
      </c>
      <c r="H45" s="28"/>
      <c r="I45" s="29" t="s">
        <v>310</v>
      </c>
      <c r="J45" s="28"/>
      <c r="K45" s="29"/>
    </row>
    <row r="46" spans="1:11" ht="12.75">
      <c r="A46" s="21" t="s">
        <v>1</v>
      </c>
      <c r="B46" s="37">
        <v>3.4</v>
      </c>
      <c r="C46" s="24">
        <v>3.2</v>
      </c>
      <c r="D46" s="24">
        <v>3.9</v>
      </c>
      <c r="E46" s="24">
        <v>3.8</v>
      </c>
      <c r="F46" s="24">
        <v>0.8</v>
      </c>
      <c r="G46" s="24">
        <v>3.6</v>
      </c>
      <c r="H46" s="24">
        <v>3.8</v>
      </c>
      <c r="I46" s="24">
        <v>0</v>
      </c>
      <c r="J46" s="24">
        <v>3.5</v>
      </c>
      <c r="K46" s="24">
        <v>3</v>
      </c>
    </row>
    <row r="47" spans="1:11" ht="12.75">
      <c r="A47" s="21" t="s">
        <v>2</v>
      </c>
      <c r="B47" s="37">
        <v>3.5</v>
      </c>
      <c r="C47" s="24">
        <v>3</v>
      </c>
      <c r="D47" s="24">
        <v>3.1</v>
      </c>
      <c r="E47" s="24">
        <v>3.4</v>
      </c>
      <c r="F47" s="24">
        <v>0.5</v>
      </c>
      <c r="G47" s="24">
        <v>2.9</v>
      </c>
      <c r="H47" s="24">
        <v>3</v>
      </c>
      <c r="I47" s="24">
        <v>0</v>
      </c>
      <c r="J47" s="24">
        <v>2.9</v>
      </c>
      <c r="K47" s="24">
        <v>2.8</v>
      </c>
    </row>
    <row r="48" spans="1:11" ht="12.75">
      <c r="A48" s="21" t="s">
        <v>3</v>
      </c>
      <c r="B48" s="37">
        <v>3</v>
      </c>
      <c r="C48" s="24">
        <v>2.3</v>
      </c>
      <c r="D48" s="24">
        <v>3.5</v>
      </c>
      <c r="E48" s="24">
        <v>3</v>
      </c>
      <c r="F48" s="24">
        <v>1</v>
      </c>
      <c r="G48" s="24">
        <v>3.5</v>
      </c>
      <c r="H48" s="24">
        <v>3</v>
      </c>
      <c r="I48" s="24">
        <v>0</v>
      </c>
      <c r="J48" s="24">
        <v>3.3</v>
      </c>
      <c r="K48" s="24">
        <v>2.9</v>
      </c>
    </row>
    <row r="49" spans="1:11" ht="12.75">
      <c r="A49" s="21" t="s">
        <v>4</v>
      </c>
      <c r="B49" s="37">
        <v>3.2</v>
      </c>
      <c r="C49" s="24">
        <v>3.2</v>
      </c>
      <c r="D49" s="24">
        <v>3.9</v>
      </c>
      <c r="E49" s="24">
        <v>3.8</v>
      </c>
      <c r="F49" s="24">
        <v>1</v>
      </c>
      <c r="G49" s="24">
        <v>3.6</v>
      </c>
      <c r="H49" s="24">
        <v>3.8</v>
      </c>
      <c r="I49" s="24">
        <v>0</v>
      </c>
      <c r="J49" s="24">
        <v>3.5</v>
      </c>
      <c r="K49" s="24">
        <v>3.3</v>
      </c>
    </row>
    <row r="51" spans="1:11" ht="12.75">
      <c r="A51" s="21" t="s">
        <v>311</v>
      </c>
      <c r="B51" s="37">
        <f aca="true" t="shared" si="4" ref="B51:K51">SUM(B46:B49)</f>
        <v>13.100000000000001</v>
      </c>
      <c r="C51" s="24">
        <f t="shared" si="4"/>
        <v>11.7</v>
      </c>
      <c r="D51" s="24">
        <f t="shared" si="4"/>
        <v>14.4</v>
      </c>
      <c r="E51" s="24">
        <f t="shared" si="4"/>
        <v>14</v>
      </c>
      <c r="F51" s="24">
        <f t="shared" si="4"/>
        <v>3.3</v>
      </c>
      <c r="G51" s="24">
        <f t="shared" si="4"/>
        <v>13.6</v>
      </c>
      <c r="H51" s="24">
        <f t="shared" si="4"/>
        <v>13.600000000000001</v>
      </c>
      <c r="I51" s="24">
        <f t="shared" si="4"/>
        <v>0</v>
      </c>
      <c r="J51" s="24">
        <f t="shared" si="4"/>
        <v>13.2</v>
      </c>
      <c r="K51" s="24">
        <f t="shared" si="4"/>
        <v>12</v>
      </c>
    </row>
    <row r="52" spans="1:11" ht="12.75">
      <c r="A52" s="21" t="s">
        <v>312</v>
      </c>
      <c r="B52" s="37">
        <f>(SUM(B46:B49)-MAX(B46:B49)-MIN(B46:B49))/2</f>
        <v>3.3000000000000007</v>
      </c>
      <c r="C52" s="24">
        <f aca="true" t="shared" si="5" ref="C52:K52">(SUM(C46:C49)-MAX(C46:C49)-MIN(C46:C49))/2</f>
        <v>3.1</v>
      </c>
      <c r="D52" s="24">
        <f t="shared" si="5"/>
        <v>3.7</v>
      </c>
      <c r="E52" s="24">
        <f t="shared" si="5"/>
        <v>3.5999999999999996</v>
      </c>
      <c r="F52" s="24">
        <f t="shared" si="5"/>
        <v>0.8999999999999999</v>
      </c>
      <c r="G52" s="24">
        <f t="shared" si="5"/>
        <v>3.55</v>
      </c>
      <c r="H52" s="24">
        <f t="shared" si="5"/>
        <v>3.4000000000000004</v>
      </c>
      <c r="I52" s="24">
        <f t="shared" si="5"/>
        <v>0</v>
      </c>
      <c r="J52" s="24">
        <f t="shared" si="5"/>
        <v>3.3999999999999995</v>
      </c>
      <c r="K52" s="24">
        <f t="shared" si="5"/>
        <v>2.9499999999999997</v>
      </c>
    </row>
    <row r="54" spans="1:2" ht="12.75">
      <c r="A54" s="21" t="s">
        <v>293</v>
      </c>
      <c r="B54" s="37">
        <f>SUM(B51:K51)</f>
        <v>108.89999999999999</v>
      </c>
    </row>
    <row r="55" spans="1:2" ht="12.75">
      <c r="A55" s="21" t="s">
        <v>313</v>
      </c>
      <c r="B55" s="37">
        <f>B54/2</f>
        <v>54.449999999999996</v>
      </c>
    </row>
    <row r="56" spans="1:2" ht="12.75">
      <c r="A56" s="21" t="s">
        <v>314</v>
      </c>
      <c r="B56" s="37">
        <f>B55/10</f>
        <v>5.444999999999999</v>
      </c>
    </row>
    <row r="57" spans="1:2" ht="12.75">
      <c r="A57" s="21"/>
      <c r="B57" s="37"/>
    </row>
    <row r="58" spans="1:2" ht="12.75">
      <c r="A58" s="27" t="s">
        <v>315</v>
      </c>
      <c r="B58" s="38">
        <f>B56*2.5</f>
        <v>13.612499999999999</v>
      </c>
    </row>
    <row r="59" ht="13.5" thickBot="1"/>
    <row r="60" spans="1:5" ht="13.5" thickBot="1">
      <c r="A60" s="22" t="s">
        <v>158</v>
      </c>
      <c r="C60" s="66" t="s">
        <v>323</v>
      </c>
      <c r="D60" s="67"/>
      <c r="E60" s="68"/>
    </row>
    <row r="62" spans="1:11" ht="12.75">
      <c r="A62" s="21"/>
      <c r="B62" s="36" t="s">
        <v>297</v>
      </c>
      <c r="C62" s="29" t="s">
        <v>299</v>
      </c>
      <c r="D62" s="29" t="s">
        <v>301</v>
      </c>
      <c r="E62" s="29" t="s">
        <v>303</v>
      </c>
      <c r="F62" s="29" t="s">
        <v>305</v>
      </c>
      <c r="G62" s="29" t="s">
        <v>307</v>
      </c>
      <c r="H62" s="29" t="s">
        <v>309</v>
      </c>
      <c r="I62" s="29" t="s">
        <v>299</v>
      </c>
      <c r="J62" s="29" t="s">
        <v>330</v>
      </c>
      <c r="K62" s="29" t="s">
        <v>331</v>
      </c>
    </row>
    <row r="63" spans="1:11" ht="12.75">
      <c r="A63" s="21"/>
      <c r="B63" s="36" t="s">
        <v>298</v>
      </c>
      <c r="C63" s="29" t="s">
        <v>300</v>
      </c>
      <c r="D63" s="29" t="s">
        <v>302</v>
      </c>
      <c r="E63" s="29" t="s">
        <v>304</v>
      </c>
      <c r="F63" s="29" t="s">
        <v>306</v>
      </c>
      <c r="G63" s="29" t="s">
        <v>308</v>
      </c>
      <c r="H63" s="28"/>
      <c r="I63" s="29" t="s">
        <v>310</v>
      </c>
      <c r="J63" s="28"/>
      <c r="K63" s="29"/>
    </row>
    <row r="64" spans="1:11" ht="12.75">
      <c r="A64" s="21" t="s">
        <v>1</v>
      </c>
      <c r="B64" s="37">
        <v>3.6</v>
      </c>
      <c r="C64" s="24">
        <v>3.3</v>
      </c>
      <c r="D64" s="24">
        <v>3.6</v>
      </c>
      <c r="E64" s="24">
        <v>3.8</v>
      </c>
      <c r="F64" s="24">
        <v>3.6</v>
      </c>
      <c r="G64" s="24">
        <v>1</v>
      </c>
      <c r="H64" s="24">
        <v>3.1</v>
      </c>
      <c r="I64" s="24">
        <v>3.4</v>
      </c>
      <c r="J64" s="24">
        <v>3.3</v>
      </c>
      <c r="K64" s="24">
        <v>3.1</v>
      </c>
    </row>
    <row r="65" spans="1:11" ht="12.75">
      <c r="A65" s="21" t="s">
        <v>2</v>
      </c>
      <c r="B65" s="37">
        <v>3.8</v>
      </c>
      <c r="C65" s="24">
        <v>2.9</v>
      </c>
      <c r="D65" s="24">
        <v>2.9</v>
      </c>
      <c r="E65" s="24">
        <v>3.3</v>
      </c>
      <c r="F65" s="24">
        <v>2.9</v>
      </c>
      <c r="G65" s="24">
        <v>0.9</v>
      </c>
      <c r="H65" s="24">
        <v>3.5</v>
      </c>
      <c r="I65" s="24">
        <v>3</v>
      </c>
      <c r="J65" s="24">
        <v>3.4</v>
      </c>
      <c r="K65" s="24">
        <v>3.3</v>
      </c>
    </row>
    <row r="66" spans="1:11" ht="12.75">
      <c r="A66" s="21" t="s">
        <v>3</v>
      </c>
      <c r="B66" s="37">
        <v>3.7</v>
      </c>
      <c r="C66" s="24">
        <v>3</v>
      </c>
      <c r="D66" s="24">
        <v>3.6</v>
      </c>
      <c r="E66" s="24">
        <v>4</v>
      </c>
      <c r="F66" s="24">
        <v>3</v>
      </c>
      <c r="G66" s="24">
        <v>1</v>
      </c>
      <c r="H66" s="24">
        <v>3.5</v>
      </c>
      <c r="I66" s="24">
        <v>3.6</v>
      </c>
      <c r="J66" s="24">
        <v>3.5</v>
      </c>
      <c r="K66" s="24">
        <v>3.3</v>
      </c>
    </row>
    <row r="67" spans="1:11" ht="12.75">
      <c r="A67" s="21" t="s">
        <v>4</v>
      </c>
      <c r="B67" s="37">
        <v>3.5</v>
      </c>
      <c r="C67" s="24">
        <v>2.9</v>
      </c>
      <c r="D67" s="24">
        <v>3.2</v>
      </c>
      <c r="E67" s="24">
        <v>3.7</v>
      </c>
      <c r="F67" s="24">
        <v>3.5</v>
      </c>
      <c r="G67" s="24">
        <v>1.2</v>
      </c>
      <c r="H67" s="24">
        <v>2.8</v>
      </c>
      <c r="I67" s="24">
        <v>3.5</v>
      </c>
      <c r="J67" s="24">
        <v>3.6</v>
      </c>
      <c r="K67" s="24">
        <v>3.5</v>
      </c>
    </row>
    <row r="69" spans="1:11" ht="12.75">
      <c r="A69" s="21" t="s">
        <v>311</v>
      </c>
      <c r="B69" s="37">
        <f aca="true" t="shared" si="6" ref="B69:K69">SUM(B64:B67)</f>
        <v>14.600000000000001</v>
      </c>
      <c r="C69" s="24">
        <f t="shared" si="6"/>
        <v>12.1</v>
      </c>
      <c r="D69" s="24">
        <f t="shared" si="6"/>
        <v>13.3</v>
      </c>
      <c r="E69" s="24">
        <f t="shared" si="6"/>
        <v>14.8</v>
      </c>
      <c r="F69" s="24">
        <f t="shared" si="6"/>
        <v>13</v>
      </c>
      <c r="G69" s="24">
        <f t="shared" si="6"/>
        <v>4.1</v>
      </c>
      <c r="H69" s="24">
        <f t="shared" si="6"/>
        <v>12.899999999999999</v>
      </c>
      <c r="I69" s="24">
        <f t="shared" si="6"/>
        <v>13.5</v>
      </c>
      <c r="J69" s="24">
        <f t="shared" si="6"/>
        <v>13.799999999999999</v>
      </c>
      <c r="K69" s="24">
        <f t="shared" si="6"/>
        <v>13.2</v>
      </c>
    </row>
    <row r="70" spans="1:11" ht="12.75">
      <c r="A70" s="21" t="s">
        <v>312</v>
      </c>
      <c r="B70" s="37">
        <f>(SUM(B64:B67)-MAX(B64:B67)-MIN(B64:B67))/2</f>
        <v>3.6500000000000004</v>
      </c>
      <c r="C70" s="24">
        <f aca="true" t="shared" si="7" ref="C70:K70">(SUM(C64:C67)-MAX(C64:C67)-MIN(C64:C67))/2</f>
        <v>2.95</v>
      </c>
      <c r="D70" s="24">
        <f t="shared" si="7"/>
        <v>3.4000000000000004</v>
      </c>
      <c r="E70" s="24">
        <f t="shared" si="7"/>
        <v>3.7500000000000004</v>
      </c>
      <c r="F70" s="24">
        <f t="shared" si="7"/>
        <v>3.25</v>
      </c>
      <c r="G70" s="24">
        <f t="shared" si="7"/>
        <v>0.9999999999999998</v>
      </c>
      <c r="H70" s="24">
        <f t="shared" si="7"/>
        <v>3.2999999999999994</v>
      </c>
      <c r="I70" s="24">
        <f t="shared" si="7"/>
        <v>3.45</v>
      </c>
      <c r="J70" s="24">
        <f t="shared" si="7"/>
        <v>3.4499999999999997</v>
      </c>
      <c r="K70" s="24">
        <f t="shared" si="7"/>
        <v>3.3</v>
      </c>
    </row>
    <row r="72" spans="1:2" ht="12.75">
      <c r="A72" s="21" t="s">
        <v>293</v>
      </c>
      <c r="B72" s="37">
        <f>SUM(B69:K69)</f>
        <v>125.29999999999998</v>
      </c>
    </row>
    <row r="73" spans="1:2" ht="12.75">
      <c r="A73" s="21" t="s">
        <v>313</v>
      </c>
      <c r="B73" s="37">
        <f>B72/2</f>
        <v>62.64999999999999</v>
      </c>
    </row>
    <row r="74" spans="1:2" ht="12.75">
      <c r="A74" s="21" t="s">
        <v>314</v>
      </c>
      <c r="B74" s="37">
        <f>B73/10</f>
        <v>6.264999999999999</v>
      </c>
    </row>
    <row r="75" spans="1:2" ht="12.75">
      <c r="A75" s="21"/>
      <c r="B75" s="37"/>
    </row>
    <row r="76" spans="1:2" ht="12.75">
      <c r="A76" s="27" t="s">
        <v>315</v>
      </c>
      <c r="B76" s="38">
        <f>B74*2.5</f>
        <v>15.662499999999998</v>
      </c>
    </row>
    <row r="77" ht="13.5" thickBot="1"/>
    <row r="78" spans="1:5" ht="13.5" thickBot="1">
      <c r="A78" s="22" t="s">
        <v>158</v>
      </c>
      <c r="C78" s="66" t="s">
        <v>80</v>
      </c>
      <c r="D78" s="67"/>
      <c r="E78" s="68"/>
    </row>
    <row r="80" spans="1:11" ht="12.75">
      <c r="A80" s="21"/>
      <c r="B80" s="36" t="s">
        <v>297</v>
      </c>
      <c r="C80" s="29" t="s">
        <v>299</v>
      </c>
      <c r="D80" s="29" t="s">
        <v>301</v>
      </c>
      <c r="E80" s="29" t="s">
        <v>303</v>
      </c>
      <c r="F80" s="29" t="s">
        <v>305</v>
      </c>
      <c r="G80" s="29" t="s">
        <v>307</v>
      </c>
      <c r="H80" s="29" t="s">
        <v>309</v>
      </c>
      <c r="I80" s="29" t="s">
        <v>299</v>
      </c>
      <c r="J80" s="29" t="s">
        <v>330</v>
      </c>
      <c r="K80" s="29" t="s">
        <v>331</v>
      </c>
    </row>
    <row r="81" spans="1:11" ht="12.75">
      <c r="A81" s="21"/>
      <c r="B81" s="36" t="s">
        <v>298</v>
      </c>
      <c r="C81" s="29" t="s">
        <v>300</v>
      </c>
      <c r="D81" s="29" t="s">
        <v>302</v>
      </c>
      <c r="E81" s="29" t="s">
        <v>304</v>
      </c>
      <c r="F81" s="29" t="s">
        <v>306</v>
      </c>
      <c r="G81" s="29" t="s">
        <v>308</v>
      </c>
      <c r="H81" s="28"/>
      <c r="I81" s="29" t="s">
        <v>310</v>
      </c>
      <c r="J81" s="28"/>
      <c r="K81" s="29"/>
    </row>
    <row r="82" spans="1:11" ht="12.75">
      <c r="A82" s="21" t="s">
        <v>1</v>
      </c>
      <c r="B82" s="37">
        <v>3.9</v>
      </c>
      <c r="C82" s="24">
        <v>3.9</v>
      </c>
      <c r="D82" s="24">
        <v>2.5</v>
      </c>
      <c r="E82" s="24">
        <v>3.2</v>
      </c>
      <c r="F82" s="24">
        <v>3.7</v>
      </c>
      <c r="G82" s="24">
        <v>1.6</v>
      </c>
      <c r="H82" s="24">
        <v>3.8</v>
      </c>
      <c r="I82" s="24">
        <v>2.8</v>
      </c>
      <c r="J82" s="24">
        <v>3.5</v>
      </c>
      <c r="K82" s="24">
        <v>3.1</v>
      </c>
    </row>
    <row r="83" spans="1:11" ht="12.75">
      <c r="A83" s="21" t="s">
        <v>2</v>
      </c>
      <c r="B83" s="37">
        <v>3.9</v>
      </c>
      <c r="C83" s="24">
        <v>3.4</v>
      </c>
      <c r="D83" s="24">
        <v>2.9</v>
      </c>
      <c r="E83" s="24">
        <v>3.1</v>
      </c>
      <c r="F83" s="24">
        <v>3.1</v>
      </c>
      <c r="G83" s="24">
        <v>1.2</v>
      </c>
      <c r="H83" s="24">
        <v>4</v>
      </c>
      <c r="I83" s="24">
        <v>2.8</v>
      </c>
      <c r="J83" s="24">
        <v>3</v>
      </c>
      <c r="K83" s="24">
        <v>3.1</v>
      </c>
    </row>
    <row r="84" spans="1:11" ht="12.75">
      <c r="A84" s="21" t="s">
        <v>3</v>
      </c>
      <c r="B84" s="37">
        <v>3.5</v>
      </c>
      <c r="C84" s="24">
        <v>3.8</v>
      </c>
      <c r="D84" s="24">
        <v>2</v>
      </c>
      <c r="E84" s="24">
        <v>2.5</v>
      </c>
      <c r="F84" s="24">
        <v>3.3</v>
      </c>
      <c r="G84" s="24">
        <v>1</v>
      </c>
      <c r="H84" s="24">
        <v>4</v>
      </c>
      <c r="I84" s="24">
        <v>2.9</v>
      </c>
      <c r="J84" s="24">
        <v>3.4</v>
      </c>
      <c r="K84" s="24">
        <v>3</v>
      </c>
    </row>
    <row r="85" spans="1:11" ht="12.75">
      <c r="A85" s="21" t="s">
        <v>4</v>
      </c>
      <c r="B85" s="37">
        <v>3.5</v>
      </c>
      <c r="C85" s="24">
        <v>3.7</v>
      </c>
      <c r="D85" s="24">
        <v>3</v>
      </c>
      <c r="E85" s="24">
        <v>3.5</v>
      </c>
      <c r="F85" s="24">
        <v>3.6</v>
      </c>
      <c r="G85" s="24">
        <v>1.3</v>
      </c>
      <c r="H85" s="24">
        <v>4.2</v>
      </c>
      <c r="I85" s="24">
        <v>3.3</v>
      </c>
      <c r="J85" s="24">
        <v>3.8</v>
      </c>
      <c r="K85" s="24">
        <v>3.6</v>
      </c>
    </row>
    <row r="87" spans="1:11" ht="12.75">
      <c r="A87" s="21" t="s">
        <v>311</v>
      </c>
      <c r="B87" s="37">
        <f aca="true" t="shared" si="8" ref="B87:K87">SUM(B82:B85)</f>
        <v>14.8</v>
      </c>
      <c r="C87" s="24">
        <f t="shared" si="8"/>
        <v>14.8</v>
      </c>
      <c r="D87" s="24">
        <f t="shared" si="8"/>
        <v>10.4</v>
      </c>
      <c r="E87" s="24">
        <f t="shared" si="8"/>
        <v>12.3</v>
      </c>
      <c r="F87" s="24">
        <f t="shared" si="8"/>
        <v>13.700000000000001</v>
      </c>
      <c r="G87" s="24">
        <f t="shared" si="8"/>
        <v>5.1</v>
      </c>
      <c r="H87" s="24">
        <f t="shared" si="8"/>
        <v>16</v>
      </c>
      <c r="I87" s="24">
        <f t="shared" si="8"/>
        <v>11.8</v>
      </c>
      <c r="J87" s="24">
        <f t="shared" si="8"/>
        <v>13.7</v>
      </c>
      <c r="K87" s="24">
        <f t="shared" si="8"/>
        <v>12.799999999999999</v>
      </c>
    </row>
    <row r="88" spans="1:11" ht="12.75">
      <c r="A88" s="21" t="s">
        <v>312</v>
      </c>
      <c r="B88" s="37">
        <f>(SUM(B82:B85)-MAX(B82:B85)-MIN(B82:B85))/2</f>
        <v>3.7</v>
      </c>
      <c r="C88" s="24">
        <f aca="true" t="shared" si="9" ref="C88:K88">(SUM(C82:C85)-MAX(C82:C85)-MIN(C82:C85))/2</f>
        <v>3.75</v>
      </c>
      <c r="D88" s="24">
        <f t="shared" si="9"/>
        <v>2.7</v>
      </c>
      <c r="E88" s="24">
        <f t="shared" si="9"/>
        <v>3.1500000000000004</v>
      </c>
      <c r="F88" s="24">
        <f t="shared" si="9"/>
        <v>3.45</v>
      </c>
      <c r="G88" s="24">
        <f t="shared" si="9"/>
        <v>1.2499999999999998</v>
      </c>
      <c r="H88" s="24">
        <f t="shared" si="9"/>
        <v>4</v>
      </c>
      <c r="I88" s="24">
        <f t="shared" si="9"/>
        <v>2.85</v>
      </c>
      <c r="J88" s="24">
        <f t="shared" si="9"/>
        <v>3.4499999999999993</v>
      </c>
      <c r="K88" s="24">
        <f t="shared" si="9"/>
        <v>3.0999999999999996</v>
      </c>
    </row>
    <row r="90" spans="1:2" ht="12.75">
      <c r="A90" s="21" t="s">
        <v>293</v>
      </c>
      <c r="B90" s="37">
        <f>SUM(B87:K87)</f>
        <v>125.39999999999999</v>
      </c>
    </row>
    <row r="91" spans="1:2" ht="12.75">
      <c r="A91" s="21" t="s">
        <v>313</v>
      </c>
      <c r="B91" s="37">
        <f>B90/2</f>
        <v>62.699999999999996</v>
      </c>
    </row>
    <row r="92" spans="1:2" ht="12.75">
      <c r="A92" s="21" t="s">
        <v>314</v>
      </c>
      <c r="B92" s="37">
        <f>B91/10</f>
        <v>6.27</v>
      </c>
    </row>
    <row r="93" spans="1:2" ht="12.75">
      <c r="A93" s="21"/>
      <c r="B93" s="37"/>
    </row>
    <row r="94" spans="1:2" ht="12.75">
      <c r="A94" s="27" t="s">
        <v>315</v>
      </c>
      <c r="B94" s="38">
        <f>B92*2.5</f>
        <v>15.674999999999999</v>
      </c>
    </row>
    <row r="95" ht="13.5" thickBot="1"/>
    <row r="96" spans="1:5" ht="13.5" thickBot="1">
      <c r="A96" s="22" t="s">
        <v>158</v>
      </c>
      <c r="C96" s="66" t="s">
        <v>79</v>
      </c>
      <c r="D96" s="67"/>
      <c r="E96" s="68"/>
    </row>
    <row r="98" spans="1:11" ht="12.75">
      <c r="A98" s="21"/>
      <c r="B98" s="36" t="s">
        <v>297</v>
      </c>
      <c r="C98" s="29" t="s">
        <v>299</v>
      </c>
      <c r="D98" s="29" t="s">
        <v>301</v>
      </c>
      <c r="E98" s="29" t="s">
        <v>303</v>
      </c>
      <c r="F98" s="29" t="s">
        <v>305</v>
      </c>
      <c r="G98" s="29" t="s">
        <v>307</v>
      </c>
      <c r="H98" s="29" t="s">
        <v>309</v>
      </c>
      <c r="I98" s="29" t="s">
        <v>299</v>
      </c>
      <c r="J98" s="29" t="s">
        <v>330</v>
      </c>
      <c r="K98" s="29" t="s">
        <v>331</v>
      </c>
    </row>
    <row r="99" spans="1:11" ht="12.75">
      <c r="A99" s="21"/>
      <c r="B99" s="36" t="s">
        <v>298</v>
      </c>
      <c r="C99" s="29" t="s">
        <v>300</v>
      </c>
      <c r="D99" s="29" t="s">
        <v>302</v>
      </c>
      <c r="E99" s="29" t="s">
        <v>304</v>
      </c>
      <c r="F99" s="29" t="s">
        <v>306</v>
      </c>
      <c r="G99" s="29" t="s">
        <v>308</v>
      </c>
      <c r="H99" s="28"/>
      <c r="I99" s="29" t="s">
        <v>310</v>
      </c>
      <c r="J99" s="28"/>
      <c r="K99" s="29"/>
    </row>
    <row r="100" spans="1:11" ht="12.75">
      <c r="A100" s="21" t="s">
        <v>1</v>
      </c>
      <c r="B100" s="37">
        <v>3</v>
      </c>
      <c r="C100" s="24">
        <v>3.1</v>
      </c>
      <c r="D100" s="24">
        <v>3</v>
      </c>
      <c r="E100" s="24">
        <v>3.5</v>
      </c>
      <c r="F100" s="24">
        <v>1</v>
      </c>
      <c r="G100" s="24">
        <v>1</v>
      </c>
      <c r="H100" s="24">
        <v>3.6</v>
      </c>
      <c r="I100" s="24">
        <v>3.3</v>
      </c>
      <c r="J100" s="24">
        <v>3.3</v>
      </c>
      <c r="K100" s="24">
        <v>3</v>
      </c>
    </row>
    <row r="101" spans="1:11" ht="12.75">
      <c r="A101" s="21" t="s">
        <v>2</v>
      </c>
      <c r="B101" s="37">
        <v>3.4</v>
      </c>
      <c r="C101" s="24">
        <v>3</v>
      </c>
      <c r="D101" s="24">
        <v>3</v>
      </c>
      <c r="E101" s="24">
        <v>3.5</v>
      </c>
      <c r="F101" s="24">
        <v>1.1</v>
      </c>
      <c r="G101" s="24">
        <v>1</v>
      </c>
      <c r="H101" s="24">
        <v>3</v>
      </c>
      <c r="I101" s="24">
        <v>3.2</v>
      </c>
      <c r="J101" s="24">
        <v>3</v>
      </c>
      <c r="K101" s="24">
        <v>3</v>
      </c>
    </row>
    <row r="102" spans="1:11" ht="12.75">
      <c r="A102" s="21" t="s">
        <v>3</v>
      </c>
      <c r="B102" s="37">
        <v>2.9</v>
      </c>
      <c r="C102" s="24">
        <v>2.9</v>
      </c>
      <c r="D102" s="24">
        <v>2.5</v>
      </c>
      <c r="E102" s="24">
        <v>3</v>
      </c>
      <c r="F102" s="24">
        <v>0.5</v>
      </c>
      <c r="G102" s="24">
        <v>0.5</v>
      </c>
      <c r="H102" s="24">
        <v>3</v>
      </c>
      <c r="I102" s="24">
        <v>3.3</v>
      </c>
      <c r="J102" s="24">
        <v>3.3</v>
      </c>
      <c r="K102" s="24">
        <v>2.8</v>
      </c>
    </row>
    <row r="103" spans="1:11" ht="12.75">
      <c r="A103" s="21" t="s">
        <v>4</v>
      </c>
      <c r="B103" s="37">
        <v>2.9</v>
      </c>
      <c r="C103" s="24">
        <v>3.5</v>
      </c>
      <c r="D103" s="24">
        <v>3.3</v>
      </c>
      <c r="E103" s="24">
        <v>3.5</v>
      </c>
      <c r="F103" s="24">
        <v>1</v>
      </c>
      <c r="G103" s="24">
        <v>1</v>
      </c>
      <c r="H103" s="24">
        <v>3.6</v>
      </c>
      <c r="I103" s="24">
        <v>3.5</v>
      </c>
      <c r="J103" s="24">
        <v>3.5</v>
      </c>
      <c r="K103" s="24">
        <v>3.3</v>
      </c>
    </row>
    <row r="105" spans="1:11" ht="12.75">
      <c r="A105" s="21" t="s">
        <v>311</v>
      </c>
      <c r="B105" s="37">
        <f aca="true" t="shared" si="10" ref="B105:K105">SUM(B100:B103)</f>
        <v>12.200000000000001</v>
      </c>
      <c r="C105" s="24">
        <f t="shared" si="10"/>
        <v>12.5</v>
      </c>
      <c r="D105" s="24">
        <f t="shared" si="10"/>
        <v>11.8</v>
      </c>
      <c r="E105" s="24">
        <f t="shared" si="10"/>
        <v>13.5</v>
      </c>
      <c r="F105" s="24">
        <f t="shared" si="10"/>
        <v>3.6</v>
      </c>
      <c r="G105" s="24">
        <f t="shared" si="10"/>
        <v>3.5</v>
      </c>
      <c r="H105" s="24">
        <f t="shared" si="10"/>
        <v>13.2</v>
      </c>
      <c r="I105" s="24">
        <f t="shared" si="10"/>
        <v>13.3</v>
      </c>
      <c r="J105" s="24">
        <f t="shared" si="10"/>
        <v>13.1</v>
      </c>
      <c r="K105" s="24">
        <f t="shared" si="10"/>
        <v>12.100000000000001</v>
      </c>
    </row>
    <row r="106" spans="1:11" ht="12.75">
      <c r="A106" s="21" t="s">
        <v>312</v>
      </c>
      <c r="B106" s="37">
        <f>(SUM(B100:B103)-MAX(B100:B103)-MIN(B100:B103))/2</f>
        <v>2.95</v>
      </c>
      <c r="C106" s="24">
        <f aca="true" t="shared" si="11" ref="C106:K106">(SUM(C100:C103)-MAX(C100:C103)-MIN(C100:C103))/2</f>
        <v>3.05</v>
      </c>
      <c r="D106" s="24">
        <f t="shared" si="11"/>
        <v>3</v>
      </c>
      <c r="E106" s="24">
        <f t="shared" si="11"/>
        <v>3.5</v>
      </c>
      <c r="F106" s="24">
        <f t="shared" si="11"/>
        <v>1</v>
      </c>
      <c r="G106" s="24">
        <f t="shared" si="11"/>
        <v>1</v>
      </c>
      <c r="H106" s="24">
        <f t="shared" si="11"/>
        <v>3.3</v>
      </c>
      <c r="I106" s="24">
        <f t="shared" si="11"/>
        <v>3.3000000000000003</v>
      </c>
      <c r="J106" s="24">
        <f t="shared" si="11"/>
        <v>3.3</v>
      </c>
      <c r="K106" s="24">
        <f t="shared" si="11"/>
        <v>3.0000000000000004</v>
      </c>
    </row>
    <row r="108" spans="1:2" ht="12.75">
      <c r="A108" s="21" t="s">
        <v>293</v>
      </c>
      <c r="B108" s="37">
        <f>SUM(B105:K105)</f>
        <v>108.79999999999998</v>
      </c>
    </row>
    <row r="109" spans="1:2" ht="12.75">
      <c r="A109" s="21" t="s">
        <v>313</v>
      </c>
      <c r="B109" s="37">
        <f>B108/2</f>
        <v>54.39999999999999</v>
      </c>
    </row>
    <row r="110" spans="1:2" ht="12.75">
      <c r="A110" s="21" t="s">
        <v>314</v>
      </c>
      <c r="B110" s="37">
        <f>B109/10</f>
        <v>5.4399999999999995</v>
      </c>
    </row>
    <row r="111" spans="1:2" ht="12.75">
      <c r="A111" s="21"/>
      <c r="B111" s="37"/>
    </row>
    <row r="112" spans="1:2" ht="12.75">
      <c r="A112" s="27" t="s">
        <v>315</v>
      </c>
      <c r="B112" s="38">
        <f>B110*2.5</f>
        <v>13.599999999999998</v>
      </c>
    </row>
    <row r="113" ht="13.5" thickBot="1"/>
    <row r="114" spans="1:11" ht="13.5" thickBot="1">
      <c r="A114" s="63" t="s">
        <v>89</v>
      </c>
      <c r="B114" s="64"/>
      <c r="C114" s="65"/>
      <c r="K114" s="1"/>
    </row>
    <row r="115" ht="13.5" thickBot="1"/>
    <row r="116" spans="1:5" ht="13.5" thickBot="1">
      <c r="A116" s="22" t="s">
        <v>158</v>
      </c>
      <c r="C116" s="66" t="s">
        <v>51</v>
      </c>
      <c r="D116" s="67"/>
      <c r="E116" s="68"/>
    </row>
    <row r="118" spans="1:11" ht="12.75">
      <c r="A118" s="21"/>
      <c r="B118" s="36" t="s">
        <v>297</v>
      </c>
      <c r="C118" s="29" t="s">
        <v>299</v>
      </c>
      <c r="D118" s="29" t="s">
        <v>301</v>
      </c>
      <c r="E118" s="29" t="s">
        <v>303</v>
      </c>
      <c r="F118" s="29" t="s">
        <v>305</v>
      </c>
      <c r="G118" s="29" t="s">
        <v>307</v>
      </c>
      <c r="H118" s="29" t="s">
        <v>309</v>
      </c>
      <c r="I118" s="29" t="s">
        <v>299</v>
      </c>
      <c r="J118" s="29" t="s">
        <v>330</v>
      </c>
      <c r="K118" s="29" t="s">
        <v>331</v>
      </c>
    </row>
    <row r="119" spans="1:11" ht="12.75">
      <c r="A119" s="21"/>
      <c r="B119" s="36" t="s">
        <v>298</v>
      </c>
      <c r="C119" s="29" t="s">
        <v>300</v>
      </c>
      <c r="D119" s="29" t="s">
        <v>302</v>
      </c>
      <c r="E119" s="29" t="s">
        <v>304</v>
      </c>
      <c r="F119" s="29" t="s">
        <v>306</v>
      </c>
      <c r="G119" s="29" t="s">
        <v>308</v>
      </c>
      <c r="H119" s="28"/>
      <c r="I119" s="29" t="s">
        <v>310</v>
      </c>
      <c r="J119" s="28"/>
      <c r="K119" s="29"/>
    </row>
    <row r="120" spans="1:11" ht="12.75">
      <c r="A120" s="21" t="s">
        <v>1</v>
      </c>
      <c r="B120" s="37">
        <v>4.5</v>
      </c>
      <c r="C120" s="24">
        <v>3.8</v>
      </c>
      <c r="D120" s="24">
        <v>4</v>
      </c>
      <c r="E120" s="24">
        <v>3.7</v>
      </c>
      <c r="F120" s="24">
        <v>1</v>
      </c>
      <c r="G120" s="24">
        <v>2</v>
      </c>
      <c r="H120" s="24">
        <v>3.7</v>
      </c>
      <c r="I120" s="24">
        <v>2.9</v>
      </c>
      <c r="J120" s="24">
        <v>2.9</v>
      </c>
      <c r="K120" s="24">
        <v>3</v>
      </c>
    </row>
    <row r="121" spans="1:11" ht="12.75">
      <c r="A121" s="21" t="s">
        <v>2</v>
      </c>
      <c r="B121" s="37">
        <v>3.8</v>
      </c>
      <c r="C121" s="24">
        <v>3.9</v>
      </c>
      <c r="D121" s="24">
        <v>3</v>
      </c>
      <c r="E121" s="24">
        <v>2.9</v>
      </c>
      <c r="F121" s="24">
        <v>0.7</v>
      </c>
      <c r="G121" s="24">
        <v>1.5</v>
      </c>
      <c r="H121" s="24">
        <v>3.3</v>
      </c>
      <c r="I121" s="24">
        <v>2</v>
      </c>
      <c r="J121" s="24">
        <v>2.9</v>
      </c>
      <c r="K121" s="24">
        <v>2.8</v>
      </c>
    </row>
    <row r="122" spans="1:11" ht="12.75">
      <c r="A122" s="21" t="s">
        <v>3</v>
      </c>
      <c r="B122" s="37">
        <v>4</v>
      </c>
      <c r="C122" s="24">
        <v>3</v>
      </c>
      <c r="D122" s="24">
        <v>2.5</v>
      </c>
      <c r="E122" s="24">
        <v>3</v>
      </c>
      <c r="F122" s="24">
        <v>1.2</v>
      </c>
      <c r="G122" s="24">
        <v>1.5</v>
      </c>
      <c r="H122" s="24">
        <v>3</v>
      </c>
      <c r="I122" s="24">
        <v>2</v>
      </c>
      <c r="J122" s="24">
        <v>2.9</v>
      </c>
      <c r="K122" s="24">
        <v>3</v>
      </c>
    </row>
    <row r="123" spans="1:11" ht="12.75">
      <c r="A123" s="21" t="s">
        <v>4</v>
      </c>
      <c r="B123" s="37">
        <v>4.5</v>
      </c>
      <c r="C123" s="24">
        <v>3.3</v>
      </c>
      <c r="D123" s="24">
        <v>3.5</v>
      </c>
      <c r="E123" s="24">
        <v>3.5</v>
      </c>
      <c r="F123" s="24">
        <v>0.8</v>
      </c>
      <c r="G123" s="24">
        <v>2.2</v>
      </c>
      <c r="H123" s="24">
        <v>3.8</v>
      </c>
      <c r="I123" s="24">
        <v>3.2</v>
      </c>
      <c r="J123" s="24">
        <v>3.5</v>
      </c>
      <c r="K123" s="24">
        <v>3</v>
      </c>
    </row>
    <row r="125" spans="1:11" ht="12.75">
      <c r="A125" s="21" t="s">
        <v>311</v>
      </c>
      <c r="B125" s="37">
        <f aca="true" t="shared" si="12" ref="B125:K125">SUM(B120:B123)</f>
        <v>16.8</v>
      </c>
      <c r="C125" s="24">
        <f t="shared" si="12"/>
        <v>14</v>
      </c>
      <c r="D125" s="24">
        <f t="shared" si="12"/>
        <v>13</v>
      </c>
      <c r="E125" s="24">
        <f t="shared" si="12"/>
        <v>13.1</v>
      </c>
      <c r="F125" s="24">
        <f t="shared" si="12"/>
        <v>3.7</v>
      </c>
      <c r="G125" s="24">
        <f t="shared" si="12"/>
        <v>7.2</v>
      </c>
      <c r="H125" s="24">
        <f t="shared" si="12"/>
        <v>13.8</v>
      </c>
      <c r="I125" s="24">
        <f t="shared" si="12"/>
        <v>10.100000000000001</v>
      </c>
      <c r="J125" s="24">
        <f t="shared" si="12"/>
        <v>12.2</v>
      </c>
      <c r="K125" s="24">
        <f t="shared" si="12"/>
        <v>11.8</v>
      </c>
    </row>
    <row r="126" spans="1:11" ht="12.75">
      <c r="A126" s="21" t="s">
        <v>312</v>
      </c>
      <c r="B126" s="37">
        <f>(SUM(B120:B123)-MAX(B120:B123)-MIN(B120:B123))/2</f>
        <v>4.25</v>
      </c>
      <c r="C126" s="24">
        <f aca="true" t="shared" si="13" ref="C126:K126">(SUM(C120:C123)-MAX(C120:C123)-MIN(C120:C123))/2</f>
        <v>3.55</v>
      </c>
      <c r="D126" s="24">
        <f t="shared" si="13"/>
        <v>3.25</v>
      </c>
      <c r="E126" s="24">
        <f t="shared" si="13"/>
        <v>3.249999999999999</v>
      </c>
      <c r="F126" s="24">
        <f t="shared" si="13"/>
        <v>0.9</v>
      </c>
      <c r="G126" s="24">
        <f t="shared" si="13"/>
        <v>1.75</v>
      </c>
      <c r="H126" s="24">
        <f t="shared" si="13"/>
        <v>3.5</v>
      </c>
      <c r="I126" s="24">
        <f t="shared" si="13"/>
        <v>2.4500000000000006</v>
      </c>
      <c r="J126" s="24">
        <f t="shared" si="13"/>
        <v>2.8999999999999995</v>
      </c>
      <c r="K126" s="24">
        <f t="shared" si="13"/>
        <v>3.0000000000000004</v>
      </c>
    </row>
    <row r="128" spans="1:2" ht="12.75">
      <c r="A128" s="21" t="s">
        <v>293</v>
      </c>
      <c r="B128" s="37">
        <f>SUM(B125:K125)</f>
        <v>115.69999999999999</v>
      </c>
    </row>
    <row r="129" spans="1:2" ht="12.75">
      <c r="A129" s="21" t="s">
        <v>313</v>
      </c>
      <c r="B129" s="37">
        <f>B128/2</f>
        <v>57.849999999999994</v>
      </c>
    </row>
    <row r="130" spans="1:2" ht="12.75">
      <c r="A130" s="21" t="s">
        <v>314</v>
      </c>
      <c r="B130" s="37">
        <f>B129/10</f>
        <v>5.784999999999999</v>
      </c>
    </row>
    <row r="131" spans="1:2" ht="12.75">
      <c r="A131" s="21"/>
      <c r="B131" s="37"/>
    </row>
    <row r="132" spans="1:2" ht="12.75">
      <c r="A132" s="27" t="s">
        <v>315</v>
      </c>
      <c r="B132" s="38">
        <f>B130*2.5</f>
        <v>14.462499999999999</v>
      </c>
    </row>
    <row r="133" ht="13.5" thickBot="1"/>
    <row r="134" spans="1:5" ht="13.5" thickBot="1">
      <c r="A134" s="22" t="s">
        <v>158</v>
      </c>
      <c r="C134" s="66" t="s">
        <v>91</v>
      </c>
      <c r="D134" s="67"/>
      <c r="E134" s="68"/>
    </row>
    <row r="136" spans="1:11" ht="12.75">
      <c r="A136" s="21"/>
      <c r="B136" s="36" t="s">
        <v>297</v>
      </c>
      <c r="C136" s="29" t="s">
        <v>299</v>
      </c>
      <c r="D136" s="29" t="s">
        <v>301</v>
      </c>
      <c r="E136" s="29" t="s">
        <v>303</v>
      </c>
      <c r="F136" s="29" t="s">
        <v>305</v>
      </c>
      <c r="G136" s="29" t="s">
        <v>307</v>
      </c>
      <c r="H136" s="29" t="s">
        <v>309</v>
      </c>
      <c r="I136" s="29" t="s">
        <v>299</v>
      </c>
      <c r="J136" s="29" t="s">
        <v>330</v>
      </c>
      <c r="K136" s="29" t="s">
        <v>331</v>
      </c>
    </row>
    <row r="137" spans="1:11" ht="12.75">
      <c r="A137" s="21"/>
      <c r="B137" s="36" t="s">
        <v>298</v>
      </c>
      <c r="C137" s="29" t="s">
        <v>300</v>
      </c>
      <c r="D137" s="29" t="s">
        <v>302</v>
      </c>
      <c r="E137" s="29" t="s">
        <v>304</v>
      </c>
      <c r="F137" s="29" t="s">
        <v>306</v>
      </c>
      <c r="G137" s="29" t="s">
        <v>308</v>
      </c>
      <c r="H137" s="28"/>
      <c r="I137" s="29" t="s">
        <v>310</v>
      </c>
      <c r="J137" s="28"/>
      <c r="K137" s="29"/>
    </row>
    <row r="138" spans="1:11" ht="12.75">
      <c r="A138" s="21" t="s">
        <v>1</v>
      </c>
      <c r="B138" s="37">
        <v>2.9</v>
      </c>
      <c r="C138" s="24">
        <v>2.9</v>
      </c>
      <c r="D138" s="24">
        <v>2.9</v>
      </c>
      <c r="E138" s="24">
        <v>3.4</v>
      </c>
      <c r="F138" s="24">
        <v>0.8</v>
      </c>
      <c r="G138" s="24">
        <v>0.6</v>
      </c>
      <c r="H138" s="24">
        <v>2.1</v>
      </c>
      <c r="I138" s="24">
        <v>1</v>
      </c>
      <c r="J138" s="24">
        <v>2.1</v>
      </c>
      <c r="K138" s="24">
        <v>2</v>
      </c>
    </row>
    <row r="139" spans="1:11" ht="12.75">
      <c r="A139" s="21" t="s">
        <v>2</v>
      </c>
      <c r="B139" s="37">
        <v>2.6</v>
      </c>
      <c r="C139" s="24">
        <v>2.9</v>
      </c>
      <c r="D139" s="24">
        <v>2.5</v>
      </c>
      <c r="E139" s="24">
        <v>3</v>
      </c>
      <c r="F139" s="24">
        <v>0.8</v>
      </c>
      <c r="G139" s="24">
        <v>0.7</v>
      </c>
      <c r="H139" s="24">
        <v>1.9</v>
      </c>
      <c r="I139" s="24">
        <v>1</v>
      </c>
      <c r="J139" s="24">
        <v>2.1</v>
      </c>
      <c r="K139" s="24">
        <v>1.9</v>
      </c>
    </row>
    <row r="140" spans="1:11" ht="12.75">
      <c r="A140" s="21" t="s">
        <v>3</v>
      </c>
      <c r="B140" s="37">
        <v>2</v>
      </c>
      <c r="C140" s="24">
        <v>2</v>
      </c>
      <c r="D140" s="24">
        <v>3</v>
      </c>
      <c r="E140" s="24">
        <v>3</v>
      </c>
      <c r="F140" s="24">
        <v>1</v>
      </c>
      <c r="G140" s="24">
        <v>1</v>
      </c>
      <c r="H140" s="24">
        <v>2</v>
      </c>
      <c r="I140" s="24">
        <v>1</v>
      </c>
      <c r="J140" s="24">
        <v>2.1</v>
      </c>
      <c r="K140" s="24">
        <v>2</v>
      </c>
    </row>
    <row r="141" spans="1:11" ht="12.75">
      <c r="A141" s="21" t="s">
        <v>4</v>
      </c>
      <c r="B141" s="37">
        <v>2.3</v>
      </c>
      <c r="C141" s="24">
        <v>2.8</v>
      </c>
      <c r="D141" s="24">
        <v>2.6</v>
      </c>
      <c r="E141" s="24">
        <v>3.4</v>
      </c>
      <c r="F141" s="24">
        <v>0.5</v>
      </c>
      <c r="G141" s="24">
        <v>0.6</v>
      </c>
      <c r="H141" s="24">
        <v>2</v>
      </c>
      <c r="I141" s="24">
        <v>1</v>
      </c>
      <c r="J141" s="24">
        <v>2.1</v>
      </c>
      <c r="K141" s="24">
        <v>1.9</v>
      </c>
    </row>
    <row r="143" spans="1:11" ht="12.75">
      <c r="A143" s="21" t="s">
        <v>311</v>
      </c>
      <c r="B143" s="37">
        <f aca="true" t="shared" si="14" ref="B143:K143">SUM(B138:B141)</f>
        <v>9.8</v>
      </c>
      <c r="C143" s="24">
        <f t="shared" si="14"/>
        <v>10.6</v>
      </c>
      <c r="D143" s="24">
        <f t="shared" si="14"/>
        <v>11</v>
      </c>
      <c r="E143" s="24">
        <f t="shared" si="14"/>
        <v>12.8</v>
      </c>
      <c r="F143" s="24">
        <f t="shared" si="14"/>
        <v>3.1</v>
      </c>
      <c r="G143" s="24">
        <f t="shared" si="14"/>
        <v>2.9</v>
      </c>
      <c r="H143" s="24">
        <f t="shared" si="14"/>
        <v>8</v>
      </c>
      <c r="I143" s="24">
        <f t="shared" si="14"/>
        <v>4</v>
      </c>
      <c r="J143" s="24">
        <f t="shared" si="14"/>
        <v>8.4</v>
      </c>
      <c r="K143" s="24">
        <f t="shared" si="14"/>
        <v>7.800000000000001</v>
      </c>
    </row>
    <row r="144" spans="1:11" ht="12.75">
      <c r="A144" s="21" t="s">
        <v>312</v>
      </c>
      <c r="B144" s="37">
        <f>(SUM(B138:B141)-MAX(B138:B141)-MIN(B138:B141))/2</f>
        <v>2.45</v>
      </c>
      <c r="C144" s="24">
        <f aca="true" t="shared" si="15" ref="C144:K144">(SUM(C138:C141)-MAX(C138:C141)-MIN(C138:C141))/2</f>
        <v>2.8499999999999996</v>
      </c>
      <c r="D144" s="24">
        <f t="shared" si="15"/>
        <v>2.75</v>
      </c>
      <c r="E144" s="24">
        <f t="shared" si="15"/>
        <v>3.2</v>
      </c>
      <c r="F144" s="24">
        <f t="shared" si="15"/>
        <v>0.8</v>
      </c>
      <c r="G144" s="24">
        <f t="shared" si="15"/>
        <v>0.6499999999999999</v>
      </c>
      <c r="H144" s="24">
        <f t="shared" si="15"/>
        <v>2</v>
      </c>
      <c r="I144" s="24">
        <f t="shared" si="15"/>
        <v>1</v>
      </c>
      <c r="J144" s="24">
        <f t="shared" si="15"/>
        <v>2.1000000000000005</v>
      </c>
      <c r="K144" s="24">
        <f t="shared" si="15"/>
        <v>1.9500000000000004</v>
      </c>
    </row>
    <row r="146" spans="1:2" ht="12.75">
      <c r="A146" s="21" t="s">
        <v>293</v>
      </c>
      <c r="B146" s="37">
        <f>SUM(B143:K143)</f>
        <v>78.4</v>
      </c>
    </row>
    <row r="147" spans="1:2" ht="12.75">
      <c r="A147" s="21" t="s">
        <v>313</v>
      </c>
      <c r="B147" s="37">
        <f>B146/2</f>
        <v>39.2</v>
      </c>
    </row>
    <row r="148" spans="1:2" ht="12.75">
      <c r="A148" s="21" t="s">
        <v>314</v>
      </c>
      <c r="B148" s="37">
        <f>B147/10</f>
        <v>3.9200000000000004</v>
      </c>
    </row>
    <row r="149" spans="1:2" ht="12.75">
      <c r="A149" s="21"/>
      <c r="B149" s="37"/>
    </row>
    <row r="150" spans="1:2" ht="12.75">
      <c r="A150" s="27" t="s">
        <v>315</v>
      </c>
      <c r="B150" s="38">
        <f>B148*2.5</f>
        <v>9.8</v>
      </c>
    </row>
    <row r="151" ht="13.5" thickBot="1"/>
    <row r="152" spans="1:5" ht="13.5" thickBot="1">
      <c r="A152" s="22" t="s">
        <v>158</v>
      </c>
      <c r="C152" s="66" t="s">
        <v>94</v>
      </c>
      <c r="D152" s="67"/>
      <c r="E152" s="68"/>
    </row>
    <row r="154" spans="1:11" ht="12.75">
      <c r="A154" s="21"/>
      <c r="B154" s="36" t="s">
        <v>297</v>
      </c>
      <c r="C154" s="29" t="s">
        <v>299</v>
      </c>
      <c r="D154" s="29" t="s">
        <v>301</v>
      </c>
      <c r="E154" s="29" t="s">
        <v>303</v>
      </c>
      <c r="F154" s="29" t="s">
        <v>305</v>
      </c>
      <c r="G154" s="29" t="s">
        <v>307</v>
      </c>
      <c r="H154" s="29" t="s">
        <v>309</v>
      </c>
      <c r="I154" s="29" t="s">
        <v>299</v>
      </c>
      <c r="J154" s="29" t="s">
        <v>330</v>
      </c>
      <c r="K154" s="29" t="s">
        <v>331</v>
      </c>
    </row>
    <row r="155" spans="1:11" ht="12.75">
      <c r="A155" s="21"/>
      <c r="B155" s="36" t="s">
        <v>298</v>
      </c>
      <c r="C155" s="29" t="s">
        <v>300</v>
      </c>
      <c r="D155" s="29" t="s">
        <v>302</v>
      </c>
      <c r="E155" s="29" t="s">
        <v>304</v>
      </c>
      <c r="F155" s="29" t="s">
        <v>306</v>
      </c>
      <c r="G155" s="29" t="s">
        <v>308</v>
      </c>
      <c r="H155" s="28"/>
      <c r="I155" s="29" t="s">
        <v>310</v>
      </c>
      <c r="J155" s="28"/>
      <c r="K155" s="29"/>
    </row>
    <row r="156" spans="1:11" ht="12.75">
      <c r="A156" s="21" t="s">
        <v>1</v>
      </c>
      <c r="B156" s="37">
        <v>3.8</v>
      </c>
      <c r="C156" s="24">
        <v>3.2</v>
      </c>
      <c r="D156" s="24">
        <v>2.5</v>
      </c>
      <c r="E156" s="24">
        <v>3.8</v>
      </c>
      <c r="F156" s="24">
        <v>0</v>
      </c>
      <c r="G156" s="24">
        <v>1</v>
      </c>
      <c r="H156" s="24">
        <v>4</v>
      </c>
      <c r="I156" s="24">
        <v>3.9</v>
      </c>
      <c r="J156" s="24">
        <v>3.5</v>
      </c>
      <c r="K156" s="24">
        <v>3.3</v>
      </c>
    </row>
    <row r="157" spans="1:11" ht="12.75">
      <c r="A157" s="21" t="s">
        <v>2</v>
      </c>
      <c r="B157" s="37">
        <v>3.6</v>
      </c>
      <c r="C157" s="24">
        <v>3</v>
      </c>
      <c r="D157" s="24">
        <v>2.1</v>
      </c>
      <c r="E157" s="24">
        <v>3.4</v>
      </c>
      <c r="F157" s="24">
        <v>0</v>
      </c>
      <c r="G157" s="24">
        <v>1</v>
      </c>
      <c r="H157" s="24">
        <v>3.6</v>
      </c>
      <c r="I157" s="24">
        <v>3.6</v>
      </c>
      <c r="J157" s="24">
        <v>3.2</v>
      </c>
      <c r="K157" s="24">
        <v>3</v>
      </c>
    </row>
    <row r="158" spans="1:11" ht="12.75">
      <c r="A158" s="21" t="s">
        <v>3</v>
      </c>
      <c r="B158" s="37">
        <v>3</v>
      </c>
      <c r="C158" s="24">
        <v>3</v>
      </c>
      <c r="D158" s="24">
        <v>2.5</v>
      </c>
      <c r="E158" s="24">
        <v>4</v>
      </c>
      <c r="F158" s="24">
        <v>0</v>
      </c>
      <c r="G158" s="24">
        <v>1</v>
      </c>
      <c r="H158" s="24">
        <v>3.5</v>
      </c>
      <c r="I158" s="24">
        <v>3.5</v>
      </c>
      <c r="J158" s="24">
        <v>3.5</v>
      </c>
      <c r="K158" s="24">
        <v>3.3</v>
      </c>
    </row>
    <row r="159" spans="1:11" ht="12.75">
      <c r="A159" s="21" t="s">
        <v>4</v>
      </c>
      <c r="B159" s="37">
        <v>4</v>
      </c>
      <c r="C159" s="24">
        <v>3.2</v>
      </c>
      <c r="D159" s="24">
        <v>2.6</v>
      </c>
      <c r="E159" s="24">
        <v>3.8</v>
      </c>
      <c r="F159" s="24">
        <v>0</v>
      </c>
      <c r="G159" s="24">
        <v>1</v>
      </c>
      <c r="H159" s="24">
        <v>3.7</v>
      </c>
      <c r="I159" s="24">
        <v>3.2</v>
      </c>
      <c r="J159" s="24">
        <v>3.3</v>
      </c>
      <c r="K159" s="24">
        <v>2.8</v>
      </c>
    </row>
    <row r="161" spans="1:11" ht="12.75">
      <c r="A161" s="21" t="s">
        <v>311</v>
      </c>
      <c r="B161" s="37">
        <f aca="true" t="shared" si="16" ref="B161:K161">SUM(B156:B159)</f>
        <v>14.4</v>
      </c>
      <c r="C161" s="24">
        <f t="shared" si="16"/>
        <v>12.399999999999999</v>
      </c>
      <c r="D161" s="24">
        <f t="shared" si="16"/>
        <v>9.7</v>
      </c>
      <c r="E161" s="24">
        <f t="shared" si="16"/>
        <v>15</v>
      </c>
      <c r="F161" s="24">
        <f t="shared" si="16"/>
        <v>0</v>
      </c>
      <c r="G161" s="24">
        <f t="shared" si="16"/>
        <v>4</v>
      </c>
      <c r="H161" s="24">
        <f t="shared" si="16"/>
        <v>14.8</v>
      </c>
      <c r="I161" s="24">
        <f t="shared" si="16"/>
        <v>14.2</v>
      </c>
      <c r="J161" s="24">
        <f t="shared" si="16"/>
        <v>13.5</v>
      </c>
      <c r="K161" s="24">
        <f t="shared" si="16"/>
        <v>12.399999999999999</v>
      </c>
    </row>
    <row r="162" spans="1:11" ht="12.75">
      <c r="A162" s="21" t="s">
        <v>312</v>
      </c>
      <c r="B162" s="37">
        <f>(SUM(B156:B159)-MAX(B156:B159)-MIN(B156:B159))/2</f>
        <v>3.7</v>
      </c>
      <c r="C162" s="24">
        <f aca="true" t="shared" si="17" ref="C162:K162">(SUM(C156:C159)-MAX(C156:C159)-MIN(C156:C159))/2</f>
        <v>3.0999999999999996</v>
      </c>
      <c r="D162" s="24">
        <f t="shared" si="17"/>
        <v>2.5</v>
      </c>
      <c r="E162" s="24">
        <f t="shared" si="17"/>
        <v>3.8</v>
      </c>
      <c r="F162" s="24">
        <f t="shared" si="17"/>
        <v>0</v>
      </c>
      <c r="G162" s="24">
        <f t="shared" si="17"/>
        <v>1</v>
      </c>
      <c r="H162" s="24">
        <f t="shared" si="17"/>
        <v>3.6500000000000004</v>
      </c>
      <c r="I162" s="24">
        <f t="shared" si="17"/>
        <v>3.5499999999999994</v>
      </c>
      <c r="J162" s="24">
        <f t="shared" si="17"/>
        <v>3.4</v>
      </c>
      <c r="K162" s="24">
        <f t="shared" si="17"/>
        <v>3.149999999999999</v>
      </c>
    </row>
    <row r="164" spans="1:2" ht="12.75">
      <c r="A164" s="21" t="s">
        <v>293</v>
      </c>
      <c r="B164" s="37">
        <f>SUM(B161:K161)</f>
        <v>110.4</v>
      </c>
    </row>
    <row r="165" spans="1:2" ht="12.75">
      <c r="A165" s="21" t="s">
        <v>313</v>
      </c>
      <c r="B165" s="37">
        <f>B164/2</f>
        <v>55.2</v>
      </c>
    </row>
    <row r="166" spans="1:2" ht="12.75">
      <c r="A166" s="21" t="s">
        <v>314</v>
      </c>
      <c r="B166" s="37">
        <f>B165/10</f>
        <v>5.5200000000000005</v>
      </c>
    </row>
    <row r="167" spans="1:2" ht="12.75">
      <c r="A167" s="21"/>
      <c r="B167" s="37"/>
    </row>
    <row r="168" spans="1:2" ht="12.75">
      <c r="A168" s="27" t="s">
        <v>315</v>
      </c>
      <c r="B168" s="38">
        <f>B166*2.5</f>
        <v>13.8</v>
      </c>
    </row>
    <row r="169" ht="13.5" thickBot="1"/>
    <row r="170" spans="1:5" ht="13.5" thickBot="1">
      <c r="A170" s="22" t="s">
        <v>158</v>
      </c>
      <c r="C170" s="66" t="s">
        <v>54</v>
      </c>
      <c r="D170" s="67"/>
      <c r="E170" s="68"/>
    </row>
    <row r="172" spans="1:11" ht="12.75">
      <c r="A172" s="21"/>
      <c r="B172" s="36" t="s">
        <v>297</v>
      </c>
      <c r="C172" s="29" t="s">
        <v>299</v>
      </c>
      <c r="D172" s="29" t="s">
        <v>301</v>
      </c>
      <c r="E172" s="29" t="s">
        <v>303</v>
      </c>
      <c r="F172" s="29" t="s">
        <v>305</v>
      </c>
      <c r="G172" s="29" t="s">
        <v>307</v>
      </c>
      <c r="H172" s="29" t="s">
        <v>309</v>
      </c>
      <c r="I172" s="29" t="s">
        <v>299</v>
      </c>
      <c r="J172" s="29" t="s">
        <v>330</v>
      </c>
      <c r="K172" s="29" t="s">
        <v>331</v>
      </c>
    </row>
    <row r="173" spans="1:11" ht="12.75">
      <c r="A173" s="21"/>
      <c r="B173" s="36" t="s">
        <v>298</v>
      </c>
      <c r="C173" s="29" t="s">
        <v>300</v>
      </c>
      <c r="D173" s="29" t="s">
        <v>302</v>
      </c>
      <c r="E173" s="29" t="s">
        <v>304</v>
      </c>
      <c r="F173" s="29" t="s">
        <v>306</v>
      </c>
      <c r="G173" s="29" t="s">
        <v>308</v>
      </c>
      <c r="H173" s="28"/>
      <c r="I173" s="29" t="s">
        <v>310</v>
      </c>
      <c r="J173" s="28"/>
      <c r="K173" s="29"/>
    </row>
    <row r="174" spans="1:11" ht="12.75">
      <c r="A174" s="21" t="s">
        <v>1</v>
      </c>
      <c r="B174" s="37">
        <v>2.5</v>
      </c>
      <c r="C174" s="24">
        <v>2.9</v>
      </c>
      <c r="D174" s="24">
        <v>3</v>
      </c>
      <c r="E174" s="24">
        <v>2.7</v>
      </c>
      <c r="F174" s="24">
        <v>0.5</v>
      </c>
      <c r="G174" s="24">
        <v>3</v>
      </c>
      <c r="H174" s="24">
        <v>2.5</v>
      </c>
      <c r="I174" s="24">
        <v>3</v>
      </c>
      <c r="J174" s="24">
        <v>2.2</v>
      </c>
      <c r="K174" s="24">
        <v>2</v>
      </c>
    </row>
    <row r="175" spans="1:11" ht="12.75">
      <c r="A175" s="21" t="s">
        <v>2</v>
      </c>
      <c r="B175" s="37">
        <v>2.5</v>
      </c>
      <c r="C175" s="24">
        <v>2.3</v>
      </c>
      <c r="D175" s="24">
        <v>2.6</v>
      </c>
      <c r="E175" s="24">
        <v>2.7</v>
      </c>
      <c r="F175" s="24">
        <v>0.5</v>
      </c>
      <c r="G175" s="24">
        <v>2.5</v>
      </c>
      <c r="H175" s="24">
        <v>2</v>
      </c>
      <c r="I175" s="24">
        <v>2.3</v>
      </c>
      <c r="J175" s="24">
        <v>2</v>
      </c>
      <c r="K175" s="24">
        <v>1.8</v>
      </c>
    </row>
    <row r="176" spans="1:11" ht="12.75">
      <c r="A176" s="21" t="s">
        <v>3</v>
      </c>
      <c r="B176" s="37">
        <v>2.1</v>
      </c>
      <c r="C176" s="24">
        <v>2.3</v>
      </c>
      <c r="D176" s="24">
        <v>3</v>
      </c>
      <c r="E176" s="24">
        <v>2.5</v>
      </c>
      <c r="F176" s="24">
        <v>0.5</v>
      </c>
      <c r="G176" s="24">
        <v>2.5</v>
      </c>
      <c r="H176" s="24">
        <v>2</v>
      </c>
      <c r="I176" s="24">
        <v>2</v>
      </c>
      <c r="J176" s="24">
        <v>2</v>
      </c>
      <c r="K176" s="24">
        <v>1.9</v>
      </c>
    </row>
    <row r="177" spans="1:11" ht="12.75">
      <c r="A177" s="21" t="s">
        <v>4</v>
      </c>
      <c r="B177" s="37">
        <v>2.5</v>
      </c>
      <c r="C177" s="24">
        <v>3.3</v>
      </c>
      <c r="D177" s="24">
        <v>3.4</v>
      </c>
      <c r="E177" s="24">
        <v>2.7</v>
      </c>
      <c r="F177" s="24">
        <v>0.5</v>
      </c>
      <c r="G177" s="24">
        <v>3</v>
      </c>
      <c r="H177" s="24">
        <v>2.5</v>
      </c>
      <c r="I177" s="24">
        <v>3</v>
      </c>
      <c r="J177" s="24">
        <v>1.9</v>
      </c>
      <c r="K177" s="24">
        <v>1.7</v>
      </c>
    </row>
    <row r="179" spans="1:11" ht="12.75">
      <c r="A179" s="21" t="s">
        <v>311</v>
      </c>
      <c r="B179" s="37">
        <f aca="true" t="shared" si="18" ref="B179:K179">SUM(B174:B177)</f>
        <v>9.6</v>
      </c>
      <c r="C179" s="24">
        <f t="shared" si="18"/>
        <v>10.799999999999999</v>
      </c>
      <c r="D179" s="24">
        <f t="shared" si="18"/>
        <v>12</v>
      </c>
      <c r="E179" s="24">
        <f t="shared" si="18"/>
        <v>10.600000000000001</v>
      </c>
      <c r="F179" s="24">
        <f t="shared" si="18"/>
        <v>2</v>
      </c>
      <c r="G179" s="24">
        <f t="shared" si="18"/>
        <v>11</v>
      </c>
      <c r="H179" s="24">
        <f t="shared" si="18"/>
        <v>9</v>
      </c>
      <c r="I179" s="24">
        <f t="shared" si="18"/>
        <v>10.3</v>
      </c>
      <c r="J179" s="24">
        <f t="shared" si="18"/>
        <v>8.1</v>
      </c>
      <c r="K179" s="24">
        <f t="shared" si="18"/>
        <v>7.3999999999999995</v>
      </c>
    </row>
    <row r="180" spans="1:11" ht="12.75">
      <c r="A180" s="21" t="s">
        <v>312</v>
      </c>
      <c r="B180" s="37">
        <f>(SUM(B174:B177)-MAX(B174:B177)-MIN(B174:B177))/2</f>
        <v>2.5</v>
      </c>
      <c r="C180" s="24">
        <f aca="true" t="shared" si="19" ref="C180:K180">(SUM(C174:C177)-MAX(C174:C177)-MIN(C174:C177))/2</f>
        <v>2.5999999999999996</v>
      </c>
      <c r="D180" s="24">
        <f t="shared" si="19"/>
        <v>3</v>
      </c>
      <c r="E180" s="24">
        <f t="shared" si="19"/>
        <v>2.7000000000000006</v>
      </c>
      <c r="F180" s="24">
        <f t="shared" si="19"/>
        <v>0.5</v>
      </c>
      <c r="G180" s="24">
        <f t="shared" si="19"/>
        <v>2.75</v>
      </c>
      <c r="H180" s="24">
        <f t="shared" si="19"/>
        <v>2.25</v>
      </c>
      <c r="I180" s="24">
        <f t="shared" si="19"/>
        <v>2.6500000000000004</v>
      </c>
      <c r="J180" s="24">
        <f t="shared" si="19"/>
        <v>1.9999999999999998</v>
      </c>
      <c r="K180" s="24">
        <f t="shared" si="19"/>
        <v>1.8499999999999996</v>
      </c>
    </row>
    <row r="182" spans="1:2" ht="12.75">
      <c r="A182" s="21" t="s">
        <v>293</v>
      </c>
      <c r="B182" s="37">
        <f>SUM(B179:K179)</f>
        <v>90.8</v>
      </c>
    </row>
    <row r="183" spans="1:2" ht="12.75">
      <c r="A183" s="21" t="s">
        <v>313</v>
      </c>
      <c r="B183" s="37">
        <f>B182/2</f>
        <v>45.4</v>
      </c>
    </row>
    <row r="184" spans="1:2" ht="12.75">
      <c r="A184" s="21" t="s">
        <v>314</v>
      </c>
      <c r="B184" s="37">
        <f>B183/10</f>
        <v>4.54</v>
      </c>
    </row>
    <row r="185" spans="1:2" ht="12.75">
      <c r="A185" s="21"/>
      <c r="B185" s="37"/>
    </row>
    <row r="186" spans="1:2" ht="12.75">
      <c r="A186" s="27" t="s">
        <v>315</v>
      </c>
      <c r="B186" s="38">
        <f>B184*2.5</f>
        <v>11.35</v>
      </c>
    </row>
    <row r="187" ht="13.5" thickBot="1"/>
    <row r="188" spans="1:5" ht="13.5" thickBot="1">
      <c r="A188" s="22" t="s">
        <v>158</v>
      </c>
      <c r="C188" s="66" t="s">
        <v>95</v>
      </c>
      <c r="D188" s="67"/>
      <c r="E188" s="68"/>
    </row>
    <row r="190" spans="1:11" ht="12.75">
      <c r="A190" s="21"/>
      <c r="B190" s="36" t="s">
        <v>297</v>
      </c>
      <c r="C190" s="29" t="s">
        <v>299</v>
      </c>
      <c r="D190" s="29" t="s">
        <v>301</v>
      </c>
      <c r="E190" s="29" t="s">
        <v>303</v>
      </c>
      <c r="F190" s="29" t="s">
        <v>305</v>
      </c>
      <c r="G190" s="29" t="s">
        <v>307</v>
      </c>
      <c r="H190" s="29" t="s">
        <v>309</v>
      </c>
      <c r="I190" s="29" t="s">
        <v>299</v>
      </c>
      <c r="J190" s="29" t="s">
        <v>330</v>
      </c>
      <c r="K190" s="29" t="s">
        <v>331</v>
      </c>
    </row>
    <row r="191" spans="1:11" ht="12.75">
      <c r="A191" s="21"/>
      <c r="B191" s="36" t="s">
        <v>298</v>
      </c>
      <c r="C191" s="29" t="s">
        <v>300</v>
      </c>
      <c r="D191" s="29" t="s">
        <v>302</v>
      </c>
      <c r="E191" s="29" t="s">
        <v>304</v>
      </c>
      <c r="F191" s="29" t="s">
        <v>306</v>
      </c>
      <c r="G191" s="29" t="s">
        <v>308</v>
      </c>
      <c r="H191" s="28"/>
      <c r="I191" s="29" t="s">
        <v>310</v>
      </c>
      <c r="J191" s="28"/>
      <c r="K191" s="29"/>
    </row>
    <row r="192" spans="1:11" ht="12.75">
      <c r="A192" s="21" t="s">
        <v>1</v>
      </c>
      <c r="B192" s="37">
        <v>3</v>
      </c>
      <c r="C192" s="24">
        <v>3.9</v>
      </c>
      <c r="D192" s="24">
        <v>4</v>
      </c>
      <c r="E192" s="24">
        <v>4.2</v>
      </c>
      <c r="F192" s="24">
        <v>4.5</v>
      </c>
      <c r="G192" s="24">
        <v>4</v>
      </c>
      <c r="H192" s="24">
        <v>4.9</v>
      </c>
      <c r="I192" s="24">
        <v>4.8</v>
      </c>
      <c r="J192" s="24">
        <v>4.5</v>
      </c>
      <c r="K192" s="24">
        <v>4.7</v>
      </c>
    </row>
    <row r="193" spans="1:11" ht="12.75">
      <c r="A193" s="21" t="s">
        <v>2</v>
      </c>
      <c r="B193" s="37">
        <v>3</v>
      </c>
      <c r="C193" s="24">
        <v>3.5</v>
      </c>
      <c r="D193" s="24">
        <v>3.8</v>
      </c>
      <c r="E193" s="24">
        <v>3.7</v>
      </c>
      <c r="F193" s="24">
        <v>4.5</v>
      </c>
      <c r="G193" s="24">
        <v>4.3</v>
      </c>
      <c r="H193" s="24">
        <v>4.5</v>
      </c>
      <c r="I193" s="24">
        <v>4.6</v>
      </c>
      <c r="J193" s="24">
        <v>4.4</v>
      </c>
      <c r="K193" s="24">
        <v>4.4</v>
      </c>
    </row>
    <row r="194" spans="1:11" ht="12.75">
      <c r="A194" s="21" t="s">
        <v>3</v>
      </c>
      <c r="B194" s="37">
        <v>3</v>
      </c>
      <c r="C194" s="24">
        <v>4</v>
      </c>
      <c r="D194" s="24">
        <v>4</v>
      </c>
      <c r="E194" s="24">
        <v>4.5</v>
      </c>
      <c r="F194" s="24">
        <v>5</v>
      </c>
      <c r="G194" s="24">
        <v>5</v>
      </c>
      <c r="H194" s="24">
        <v>5</v>
      </c>
      <c r="I194" s="24">
        <v>5</v>
      </c>
      <c r="J194" s="24">
        <v>4.5</v>
      </c>
      <c r="K194" s="24">
        <v>5</v>
      </c>
    </row>
    <row r="195" spans="1:11" ht="12.75">
      <c r="A195" s="21" t="s">
        <v>4</v>
      </c>
      <c r="B195" s="37">
        <v>3</v>
      </c>
      <c r="C195" s="24">
        <v>4.1</v>
      </c>
      <c r="D195" s="24">
        <v>4.2</v>
      </c>
      <c r="E195" s="24">
        <v>4.2</v>
      </c>
      <c r="F195" s="24">
        <v>4.5</v>
      </c>
      <c r="G195" s="24">
        <v>4.5</v>
      </c>
      <c r="H195" s="24">
        <v>4.6</v>
      </c>
      <c r="I195" s="24">
        <v>4.8</v>
      </c>
      <c r="J195" s="24">
        <v>4.5</v>
      </c>
      <c r="K195" s="24">
        <v>4.6</v>
      </c>
    </row>
    <row r="197" spans="1:11" ht="12.75">
      <c r="A197" s="21" t="s">
        <v>311</v>
      </c>
      <c r="B197" s="37">
        <f aca="true" t="shared" si="20" ref="B197:K197">SUM(B192:B195)</f>
        <v>12</v>
      </c>
      <c r="C197" s="24">
        <f t="shared" si="20"/>
        <v>15.5</v>
      </c>
      <c r="D197" s="24">
        <f t="shared" si="20"/>
        <v>16</v>
      </c>
      <c r="E197" s="24">
        <f t="shared" si="20"/>
        <v>16.6</v>
      </c>
      <c r="F197" s="24">
        <f t="shared" si="20"/>
        <v>18.5</v>
      </c>
      <c r="G197" s="24">
        <f t="shared" si="20"/>
        <v>17.8</v>
      </c>
      <c r="H197" s="24">
        <f t="shared" si="20"/>
        <v>19</v>
      </c>
      <c r="I197" s="24">
        <f t="shared" si="20"/>
        <v>19.2</v>
      </c>
      <c r="J197" s="24">
        <f t="shared" si="20"/>
        <v>17.9</v>
      </c>
      <c r="K197" s="24">
        <f t="shared" si="20"/>
        <v>18.700000000000003</v>
      </c>
    </row>
    <row r="198" spans="1:11" ht="12.75">
      <c r="A198" s="21" t="s">
        <v>312</v>
      </c>
      <c r="B198" s="37">
        <f>(SUM(B192:B195)-MAX(B192:B195)-MIN(B192:B195))/2</f>
        <v>3</v>
      </c>
      <c r="C198" s="24">
        <f aca="true" t="shared" si="21" ref="C198:K198">(SUM(C192:C195)-MAX(C192:C195)-MIN(C192:C195))/2</f>
        <v>3.95</v>
      </c>
      <c r="D198" s="24">
        <f t="shared" si="21"/>
        <v>4</v>
      </c>
      <c r="E198" s="24">
        <f t="shared" si="21"/>
        <v>4.200000000000001</v>
      </c>
      <c r="F198" s="24">
        <f t="shared" si="21"/>
        <v>4.5</v>
      </c>
      <c r="G198" s="24">
        <f t="shared" si="21"/>
        <v>4.4</v>
      </c>
      <c r="H198" s="24">
        <f t="shared" si="21"/>
        <v>4.75</v>
      </c>
      <c r="I198" s="24">
        <f t="shared" si="21"/>
        <v>4.8</v>
      </c>
      <c r="J198" s="24">
        <f t="shared" si="21"/>
        <v>4.499999999999999</v>
      </c>
      <c r="K198" s="24">
        <f t="shared" si="21"/>
        <v>4.650000000000001</v>
      </c>
    </row>
    <row r="200" spans="1:2" ht="12.75">
      <c r="A200" s="21" t="s">
        <v>293</v>
      </c>
      <c r="B200" s="37">
        <f>SUM(B197:K197)</f>
        <v>171.2</v>
      </c>
    </row>
    <row r="201" spans="1:2" ht="12.75">
      <c r="A201" s="21" t="s">
        <v>313</v>
      </c>
      <c r="B201" s="37">
        <f>B200/2</f>
        <v>85.6</v>
      </c>
    </row>
    <row r="202" spans="1:2" ht="12.75">
      <c r="A202" s="21" t="s">
        <v>314</v>
      </c>
      <c r="B202" s="37">
        <f>B201/10</f>
        <v>8.559999999999999</v>
      </c>
    </row>
    <row r="203" spans="1:2" ht="12.75">
      <c r="A203" s="21"/>
      <c r="B203" s="37"/>
    </row>
    <row r="204" spans="1:2" ht="12.75">
      <c r="A204" s="27" t="s">
        <v>315</v>
      </c>
      <c r="B204" s="38">
        <f>B202*2.5</f>
        <v>21.4</v>
      </c>
    </row>
    <row r="205" ht="13.5" thickBot="1"/>
    <row r="206" spans="1:5" ht="13.5" thickBot="1">
      <c r="A206" s="22" t="s">
        <v>158</v>
      </c>
      <c r="C206" s="66" t="s">
        <v>56</v>
      </c>
      <c r="D206" s="67"/>
      <c r="E206" s="68"/>
    </row>
    <row r="208" spans="1:11" ht="12.75">
      <c r="A208" s="21"/>
      <c r="B208" s="36" t="s">
        <v>297</v>
      </c>
      <c r="C208" s="29" t="s">
        <v>299</v>
      </c>
      <c r="D208" s="29" t="s">
        <v>301</v>
      </c>
      <c r="E208" s="29" t="s">
        <v>303</v>
      </c>
      <c r="F208" s="29" t="s">
        <v>305</v>
      </c>
      <c r="G208" s="29" t="s">
        <v>307</v>
      </c>
      <c r="H208" s="29" t="s">
        <v>309</v>
      </c>
      <c r="I208" s="29" t="s">
        <v>299</v>
      </c>
      <c r="J208" s="29" t="s">
        <v>330</v>
      </c>
      <c r="K208" s="29" t="s">
        <v>331</v>
      </c>
    </row>
    <row r="209" spans="1:11" ht="12.75">
      <c r="A209" s="21"/>
      <c r="B209" s="36" t="s">
        <v>298</v>
      </c>
      <c r="C209" s="29" t="s">
        <v>300</v>
      </c>
      <c r="D209" s="29" t="s">
        <v>302</v>
      </c>
      <c r="E209" s="29" t="s">
        <v>304</v>
      </c>
      <c r="F209" s="29" t="s">
        <v>306</v>
      </c>
      <c r="G209" s="29" t="s">
        <v>308</v>
      </c>
      <c r="H209" s="28"/>
      <c r="I209" s="29" t="s">
        <v>310</v>
      </c>
      <c r="J209" s="28"/>
      <c r="K209" s="29"/>
    </row>
    <row r="210" spans="1:11" ht="12.75">
      <c r="A210" s="21" t="s">
        <v>1</v>
      </c>
      <c r="B210" s="37">
        <v>3.5</v>
      </c>
      <c r="C210" s="24">
        <v>3.8</v>
      </c>
      <c r="D210" s="24">
        <v>3.8</v>
      </c>
      <c r="E210" s="24">
        <v>3.9</v>
      </c>
      <c r="F210" s="24">
        <v>4.1</v>
      </c>
      <c r="G210" s="24">
        <v>3.9</v>
      </c>
      <c r="H210" s="24">
        <v>4</v>
      </c>
      <c r="I210" s="24">
        <v>4.1</v>
      </c>
      <c r="J210" s="24">
        <v>4.2</v>
      </c>
      <c r="K210" s="24">
        <v>4.2</v>
      </c>
    </row>
    <row r="211" spans="1:11" ht="12.75">
      <c r="A211" s="21" t="s">
        <v>2</v>
      </c>
      <c r="B211" s="37">
        <v>2.9</v>
      </c>
      <c r="C211" s="24">
        <v>3.2</v>
      </c>
      <c r="D211" s="24">
        <v>3.3</v>
      </c>
      <c r="E211" s="24">
        <v>3.3</v>
      </c>
      <c r="F211" s="24">
        <v>3.7</v>
      </c>
      <c r="G211" s="24">
        <v>3.9</v>
      </c>
      <c r="H211" s="24">
        <v>3.8</v>
      </c>
      <c r="I211" s="24">
        <v>3.9</v>
      </c>
      <c r="J211" s="24">
        <v>3.9</v>
      </c>
      <c r="K211" s="24">
        <v>3.8</v>
      </c>
    </row>
    <row r="212" spans="1:11" ht="12.75">
      <c r="A212" s="21" t="s">
        <v>3</v>
      </c>
      <c r="B212" s="37">
        <v>2.5</v>
      </c>
      <c r="C212" s="24">
        <v>3.9</v>
      </c>
      <c r="D212" s="24">
        <v>3.5</v>
      </c>
      <c r="E212" s="24">
        <v>3.9</v>
      </c>
      <c r="F212" s="24">
        <v>4</v>
      </c>
      <c r="G212" s="24">
        <v>4</v>
      </c>
      <c r="H212" s="24">
        <v>4.3</v>
      </c>
      <c r="I212" s="24">
        <v>4.5</v>
      </c>
      <c r="J212" s="24">
        <v>3.8</v>
      </c>
      <c r="K212" s="24">
        <v>3.9</v>
      </c>
    </row>
    <row r="213" spans="1:11" ht="12.75">
      <c r="A213" s="21" t="s">
        <v>4</v>
      </c>
      <c r="B213" s="37">
        <v>2.7</v>
      </c>
      <c r="C213" s="24">
        <v>3.8</v>
      </c>
      <c r="D213" s="24">
        <v>4</v>
      </c>
      <c r="E213" s="24">
        <v>3.8</v>
      </c>
      <c r="F213" s="24">
        <v>4</v>
      </c>
      <c r="G213" s="24">
        <v>4.4</v>
      </c>
      <c r="H213" s="24">
        <v>3.9</v>
      </c>
      <c r="I213" s="24">
        <v>4.5</v>
      </c>
      <c r="J213" s="24">
        <v>4.3</v>
      </c>
      <c r="K213" s="24">
        <v>4.4</v>
      </c>
    </row>
    <row r="215" spans="1:11" ht="12.75">
      <c r="A215" s="21" t="s">
        <v>311</v>
      </c>
      <c r="B215" s="37">
        <f aca="true" t="shared" si="22" ref="B215:K215">SUM(B210:B213)</f>
        <v>11.600000000000001</v>
      </c>
      <c r="C215" s="24">
        <f t="shared" si="22"/>
        <v>14.7</v>
      </c>
      <c r="D215" s="24">
        <f t="shared" si="22"/>
        <v>14.6</v>
      </c>
      <c r="E215" s="24">
        <f t="shared" si="22"/>
        <v>14.899999999999999</v>
      </c>
      <c r="F215" s="24">
        <f t="shared" si="22"/>
        <v>15.8</v>
      </c>
      <c r="G215" s="24">
        <f t="shared" si="22"/>
        <v>16.200000000000003</v>
      </c>
      <c r="H215" s="24">
        <f t="shared" si="22"/>
        <v>16</v>
      </c>
      <c r="I215" s="24">
        <f t="shared" si="22"/>
        <v>17</v>
      </c>
      <c r="J215" s="24">
        <f t="shared" si="22"/>
        <v>16.2</v>
      </c>
      <c r="K215" s="24">
        <f t="shared" si="22"/>
        <v>16.3</v>
      </c>
    </row>
    <row r="216" spans="1:11" ht="12.75">
      <c r="A216" s="21" t="s">
        <v>312</v>
      </c>
      <c r="B216" s="37">
        <f>(SUM(B210:B213)-MAX(B210:B213)-MIN(B210:B213))/2</f>
        <v>2.8000000000000007</v>
      </c>
      <c r="C216" s="24">
        <f aca="true" t="shared" si="23" ref="C216:K216">(SUM(C210:C213)-MAX(C210:C213)-MIN(C210:C213))/2</f>
        <v>3.7999999999999994</v>
      </c>
      <c r="D216" s="24">
        <f t="shared" si="23"/>
        <v>3.65</v>
      </c>
      <c r="E216" s="24">
        <f t="shared" si="23"/>
        <v>3.849999999999999</v>
      </c>
      <c r="F216" s="24">
        <f t="shared" si="23"/>
        <v>4</v>
      </c>
      <c r="G216" s="24">
        <f t="shared" si="23"/>
        <v>3.950000000000001</v>
      </c>
      <c r="H216" s="24">
        <f t="shared" si="23"/>
        <v>3.9499999999999997</v>
      </c>
      <c r="I216" s="24">
        <f t="shared" si="23"/>
        <v>4.3</v>
      </c>
      <c r="J216" s="24">
        <f t="shared" si="23"/>
        <v>4.049999999999999</v>
      </c>
      <c r="K216" s="24">
        <f t="shared" si="23"/>
        <v>4.050000000000001</v>
      </c>
    </row>
    <row r="218" spans="1:2" ht="12.75">
      <c r="A218" s="21" t="s">
        <v>293</v>
      </c>
      <c r="B218" s="37">
        <f>SUM(B215:K215)</f>
        <v>153.3</v>
      </c>
    </row>
    <row r="219" spans="1:2" ht="12.75">
      <c r="A219" s="21" t="s">
        <v>313</v>
      </c>
      <c r="B219" s="37">
        <f>B218/2</f>
        <v>76.65</v>
      </c>
    </row>
    <row r="220" spans="1:2" ht="12.75">
      <c r="A220" s="21" t="s">
        <v>314</v>
      </c>
      <c r="B220" s="37">
        <f>B219/10</f>
        <v>7.665000000000001</v>
      </c>
    </row>
    <row r="221" spans="1:2" ht="12.75">
      <c r="A221" s="21"/>
      <c r="B221" s="37"/>
    </row>
    <row r="222" spans="1:2" ht="12.75">
      <c r="A222" s="27" t="s">
        <v>315</v>
      </c>
      <c r="B222" s="38">
        <f>B220*2.5</f>
        <v>19.1625</v>
      </c>
    </row>
  </sheetData>
  <mergeCells count="15">
    <mergeCell ref="C170:E170"/>
    <mergeCell ref="C188:E188"/>
    <mergeCell ref="C206:E206"/>
    <mergeCell ref="A114:C114"/>
    <mergeCell ref="C116:E116"/>
    <mergeCell ref="C134:E134"/>
    <mergeCell ref="C152:E152"/>
    <mergeCell ref="C42:E42"/>
    <mergeCell ref="C60:E60"/>
    <mergeCell ref="C78:E78"/>
    <mergeCell ref="C96:E96"/>
    <mergeCell ref="A2:J2"/>
    <mergeCell ref="A4:C4"/>
    <mergeCell ref="C6:E6"/>
    <mergeCell ref="C24:E24"/>
  </mergeCells>
  <printOptions/>
  <pageMargins left="0.75" right="0.75" top="1" bottom="1" header="0" footer="0"/>
  <pageSetup horizontalDpi="1200" verticalDpi="1200" orientation="landscape" paperSize="9" scale="89" r:id="rId1"/>
  <rowBreaks count="5" manualBreakCount="5">
    <brk id="40" max="255" man="1"/>
    <brk id="76" max="255" man="1"/>
    <brk id="112" max="255" man="1"/>
    <brk id="150" max="255" man="1"/>
    <brk id="1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6"/>
  <sheetViews>
    <sheetView workbookViewId="0" topLeftCell="A1">
      <selection activeCell="B24" sqref="B24"/>
    </sheetView>
  </sheetViews>
  <sheetFormatPr defaultColWidth="11.421875" defaultRowHeight="12.75"/>
  <cols>
    <col min="1" max="1" width="23.00390625" style="0" customWidth="1"/>
    <col min="2" max="9" width="7.7109375" style="0" customWidth="1"/>
  </cols>
  <sheetData>
    <row r="1" spans="1:11" ht="18.75" thickBot="1">
      <c r="A1" s="69" t="s">
        <v>289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9:11" ht="13.5" thickBot="1">
      <c r="I2" s="2"/>
      <c r="K2" s="1"/>
    </row>
    <row r="3" spans="1:11" ht="13.5" thickBot="1">
      <c r="A3" s="60" t="s">
        <v>286</v>
      </c>
      <c r="B3" s="61"/>
      <c r="C3" s="61"/>
      <c r="D3" s="61"/>
      <c r="E3" s="61"/>
      <c r="F3" s="61"/>
      <c r="G3" s="61"/>
      <c r="H3" s="61"/>
      <c r="I3" s="61"/>
      <c r="J3" s="61"/>
      <c r="K3" s="1"/>
    </row>
    <row r="4" ht="13.5" thickBot="1"/>
    <row r="5" spans="1:11" ht="13.5" thickBot="1">
      <c r="A5" s="63" t="s">
        <v>19</v>
      </c>
      <c r="B5" s="64"/>
      <c r="C5" s="65"/>
      <c r="K5" s="1"/>
    </row>
    <row r="6" ht="13.5" thickBot="1"/>
    <row r="7" spans="1:5" ht="13.5" thickBot="1">
      <c r="A7" s="22" t="s">
        <v>158</v>
      </c>
      <c r="C7" s="66" t="s">
        <v>62</v>
      </c>
      <c r="D7" s="67"/>
      <c r="E7" s="68"/>
    </row>
    <row r="9" spans="1:9" ht="12.75">
      <c r="A9" s="21" t="s">
        <v>290</v>
      </c>
      <c r="B9" s="23">
        <v>2</v>
      </c>
      <c r="C9" s="23">
        <v>3</v>
      </c>
      <c r="D9" s="23">
        <v>5</v>
      </c>
      <c r="E9" s="23">
        <v>7</v>
      </c>
      <c r="F9" s="23">
        <v>10</v>
      </c>
      <c r="G9" s="23">
        <v>12</v>
      </c>
      <c r="H9" s="23">
        <v>13</v>
      </c>
      <c r="I9" s="23">
        <v>14</v>
      </c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 t="s">
        <v>1</v>
      </c>
      <c r="B11" s="24">
        <v>1</v>
      </c>
      <c r="C11" s="24">
        <v>1.1</v>
      </c>
      <c r="D11" s="24">
        <v>0.6</v>
      </c>
      <c r="E11" s="24">
        <v>0.6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1" t="s">
        <v>2</v>
      </c>
      <c r="B12" s="24">
        <v>0.8</v>
      </c>
      <c r="C12" s="24">
        <v>1.1</v>
      </c>
      <c r="D12" s="24">
        <v>0.6</v>
      </c>
      <c r="E12" s="24">
        <v>0.5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1" t="s">
        <v>3</v>
      </c>
      <c r="B13" s="24">
        <v>0.8</v>
      </c>
      <c r="C13" s="24">
        <v>0.8</v>
      </c>
      <c r="D13" s="24">
        <v>0.7</v>
      </c>
      <c r="E13" s="24">
        <v>0.5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1" t="s">
        <v>4</v>
      </c>
      <c r="B14" s="24">
        <v>1</v>
      </c>
      <c r="C14" s="24">
        <v>1.1</v>
      </c>
      <c r="D14" s="24">
        <v>0.7</v>
      </c>
      <c r="E14" s="24">
        <v>0.5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1" t="s">
        <v>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7" spans="1:9" ht="12.75">
      <c r="A17" s="21" t="s">
        <v>291</v>
      </c>
      <c r="B17" s="24">
        <f>SUM(B11:B15)</f>
        <v>3.6</v>
      </c>
      <c r="C17" s="24">
        <f aca="true" t="shared" si="0" ref="C17:I17">SUM(C11:C15)</f>
        <v>4.1</v>
      </c>
      <c r="D17" s="24">
        <f t="shared" si="0"/>
        <v>2.5999999999999996</v>
      </c>
      <c r="E17" s="24">
        <f t="shared" si="0"/>
        <v>2.1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</row>
    <row r="18" spans="1:9" ht="12.75">
      <c r="A18" s="21" t="s">
        <v>292</v>
      </c>
      <c r="B18" s="24">
        <f>SUM(B11:B15)-MAX(B11:B15)-MIN(B11:B15)</f>
        <v>2.6</v>
      </c>
      <c r="C18" s="24">
        <f aca="true" t="shared" si="1" ref="C18:I18">SUM(C11:C15)-MAX(C11:C15)-MIN(C11:C15)</f>
        <v>2.9999999999999996</v>
      </c>
      <c r="D18" s="24">
        <f>SUM(D11:D15)-MAX(D11:D15)-MIN(D11:D15)</f>
        <v>1.8999999999999997</v>
      </c>
      <c r="E18" s="24">
        <f t="shared" si="1"/>
        <v>1.5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</row>
    <row r="19" spans="8:9" ht="12.75">
      <c r="H19" s="26"/>
      <c r="I19" s="26"/>
    </row>
    <row r="20" spans="1:2" ht="12.75">
      <c r="A20" s="21" t="s">
        <v>293</v>
      </c>
      <c r="B20" s="24">
        <f>SUM(B17:I17)</f>
        <v>12.399999999999999</v>
      </c>
    </row>
    <row r="21" spans="1:2" ht="12.75">
      <c r="A21" s="21" t="s">
        <v>294</v>
      </c>
      <c r="B21" s="21">
        <f>B20/2</f>
        <v>6.199999999999999</v>
      </c>
    </row>
    <row r="22" spans="1:2" ht="12.75">
      <c r="A22" s="21" t="s">
        <v>295</v>
      </c>
      <c r="B22" s="21">
        <f>B21/8</f>
        <v>0.7749999999999999</v>
      </c>
    </row>
    <row r="23" spans="1:2" ht="12.75">
      <c r="A23" s="21"/>
      <c r="B23" s="24"/>
    </row>
    <row r="24" spans="1:2" ht="12.75">
      <c r="A24" s="27" t="s">
        <v>296</v>
      </c>
      <c r="B24" s="27">
        <f>B22*2.5</f>
        <v>1.9374999999999998</v>
      </c>
    </row>
    <row r="25" ht="13.5" thickBot="1">
      <c r="B25" s="25"/>
    </row>
    <row r="26" spans="1:5" ht="13.5" thickBot="1">
      <c r="A26" s="22" t="s">
        <v>158</v>
      </c>
      <c r="C26" s="66" t="s">
        <v>63</v>
      </c>
      <c r="D26" s="67"/>
      <c r="E26" s="68"/>
    </row>
    <row r="28" spans="1:9" ht="12.75">
      <c r="A28" s="21" t="s">
        <v>290</v>
      </c>
      <c r="B28" s="23">
        <v>2</v>
      </c>
      <c r="C28" s="23">
        <v>3</v>
      </c>
      <c r="D28" s="23">
        <v>5</v>
      </c>
      <c r="E28" s="23">
        <v>7</v>
      </c>
      <c r="F28" s="23">
        <v>10</v>
      </c>
      <c r="G28" s="23">
        <v>12</v>
      </c>
      <c r="H28" s="23">
        <v>13</v>
      </c>
      <c r="I28" s="23">
        <v>14</v>
      </c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 t="s">
        <v>1</v>
      </c>
      <c r="B30" s="24">
        <v>1.3</v>
      </c>
      <c r="C30" s="24">
        <v>0.5</v>
      </c>
      <c r="D30" s="24">
        <v>0.7</v>
      </c>
      <c r="E30" s="24">
        <v>0.8</v>
      </c>
      <c r="F30" s="24">
        <v>1.3</v>
      </c>
      <c r="G30" s="24">
        <v>0</v>
      </c>
      <c r="H30" s="24">
        <v>0.6</v>
      </c>
      <c r="I30" s="24">
        <v>0.5</v>
      </c>
    </row>
    <row r="31" spans="1:9" ht="12.75">
      <c r="A31" s="21" t="s">
        <v>2</v>
      </c>
      <c r="B31" s="24">
        <v>1</v>
      </c>
      <c r="C31" s="24">
        <v>0.5</v>
      </c>
      <c r="D31" s="24">
        <v>0.7</v>
      </c>
      <c r="E31" s="24">
        <v>0.8</v>
      </c>
      <c r="F31" s="24">
        <v>1.2</v>
      </c>
      <c r="G31" s="24">
        <v>0</v>
      </c>
      <c r="H31" s="24">
        <v>0.5</v>
      </c>
      <c r="I31" s="24">
        <v>0.5</v>
      </c>
    </row>
    <row r="32" spans="1:9" ht="12.75">
      <c r="A32" s="21" t="s">
        <v>3</v>
      </c>
      <c r="B32" s="24">
        <v>0.9</v>
      </c>
      <c r="C32" s="24">
        <v>0.5</v>
      </c>
      <c r="D32" s="24">
        <v>0.5</v>
      </c>
      <c r="E32" s="24">
        <v>0.7</v>
      </c>
      <c r="F32" s="24">
        <v>0.9</v>
      </c>
      <c r="G32" s="24">
        <v>0</v>
      </c>
      <c r="H32" s="24">
        <v>0.5</v>
      </c>
      <c r="I32" s="24">
        <v>0.5</v>
      </c>
    </row>
    <row r="33" spans="1:9" ht="12.75">
      <c r="A33" s="21" t="s">
        <v>4</v>
      </c>
      <c r="B33" s="24">
        <v>1.2</v>
      </c>
      <c r="C33" s="24">
        <v>0.9</v>
      </c>
      <c r="D33" s="24">
        <v>0.7</v>
      </c>
      <c r="E33" s="24">
        <v>1</v>
      </c>
      <c r="F33" s="24">
        <v>1.3</v>
      </c>
      <c r="G33" s="24">
        <v>0</v>
      </c>
      <c r="H33" s="24">
        <v>0.6</v>
      </c>
      <c r="I33" s="24">
        <v>0.5</v>
      </c>
    </row>
    <row r="34" spans="1:9" ht="12.75">
      <c r="A34" s="21" t="s">
        <v>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6" spans="1:9" ht="12.75">
      <c r="A36" s="21" t="s">
        <v>291</v>
      </c>
      <c r="B36" s="24">
        <f>SUM(B30:B34)</f>
        <v>4.3999999999999995</v>
      </c>
      <c r="C36" s="24">
        <f aca="true" t="shared" si="2" ref="C36:I36">SUM(C30:C34)</f>
        <v>2.4</v>
      </c>
      <c r="D36" s="24">
        <f t="shared" si="2"/>
        <v>2.5999999999999996</v>
      </c>
      <c r="E36" s="24">
        <f t="shared" si="2"/>
        <v>3.3</v>
      </c>
      <c r="F36" s="24">
        <f t="shared" si="2"/>
        <v>4.7</v>
      </c>
      <c r="G36" s="24">
        <f t="shared" si="2"/>
        <v>0</v>
      </c>
      <c r="H36" s="24">
        <f t="shared" si="2"/>
        <v>2.2</v>
      </c>
      <c r="I36" s="24">
        <f t="shared" si="2"/>
        <v>2</v>
      </c>
    </row>
    <row r="37" spans="1:9" ht="12.75">
      <c r="A37" s="21" t="s">
        <v>292</v>
      </c>
      <c r="B37" s="24">
        <f aca="true" t="shared" si="3" ref="B37:I37">SUM(B30:B34)-MAX(B30:B34)-MIN(B30:B34)</f>
        <v>3.0999999999999996</v>
      </c>
      <c r="C37" s="24">
        <f t="shared" si="3"/>
        <v>1.5</v>
      </c>
      <c r="D37" s="24">
        <f t="shared" si="3"/>
        <v>1.8999999999999997</v>
      </c>
      <c r="E37" s="24">
        <f t="shared" si="3"/>
        <v>2.3</v>
      </c>
      <c r="F37" s="24">
        <f t="shared" si="3"/>
        <v>3.4000000000000004</v>
      </c>
      <c r="G37" s="24">
        <f t="shared" si="3"/>
        <v>0</v>
      </c>
      <c r="H37" s="24">
        <f t="shared" si="3"/>
        <v>1.6</v>
      </c>
      <c r="I37" s="24">
        <f t="shared" si="3"/>
        <v>1.5</v>
      </c>
    </row>
    <row r="38" spans="8:9" ht="12.75">
      <c r="H38" s="26"/>
      <c r="I38" s="26"/>
    </row>
    <row r="39" spans="1:2" ht="12.75">
      <c r="A39" s="21" t="s">
        <v>293</v>
      </c>
      <c r="B39" s="24">
        <f>SUM(B36:I36)</f>
        <v>21.599999999999998</v>
      </c>
    </row>
    <row r="40" spans="1:2" ht="12.75">
      <c r="A40" s="21" t="s">
        <v>294</v>
      </c>
      <c r="B40" s="21">
        <f>B39/2</f>
        <v>10.799999999999999</v>
      </c>
    </row>
    <row r="41" spans="1:2" ht="12.75">
      <c r="A41" s="21" t="s">
        <v>295</v>
      </c>
      <c r="B41" s="21">
        <f>B40/8</f>
        <v>1.3499999999999999</v>
      </c>
    </row>
    <row r="42" spans="1:2" ht="12.75">
      <c r="A42" s="21"/>
      <c r="B42" s="24"/>
    </row>
    <row r="43" spans="1:2" ht="12.75">
      <c r="A43" s="27" t="s">
        <v>296</v>
      </c>
      <c r="B43" s="27">
        <f>B41*2.5</f>
        <v>3.3749999999999996</v>
      </c>
    </row>
    <row r="44" ht="13.5" thickBot="1"/>
    <row r="45" spans="1:5" ht="13.5" thickBot="1">
      <c r="A45" s="22" t="s">
        <v>158</v>
      </c>
      <c r="C45" s="66" t="s">
        <v>50</v>
      </c>
      <c r="D45" s="67"/>
      <c r="E45" s="68"/>
    </row>
    <row r="47" spans="1:9" ht="12.75">
      <c r="A47" s="21" t="s">
        <v>290</v>
      </c>
      <c r="B47" s="23">
        <v>2</v>
      </c>
      <c r="C47" s="23">
        <v>3</v>
      </c>
      <c r="D47" s="23">
        <v>5</v>
      </c>
      <c r="E47" s="23">
        <v>7</v>
      </c>
      <c r="F47" s="23">
        <v>10</v>
      </c>
      <c r="G47" s="23">
        <v>12</v>
      </c>
      <c r="H47" s="23">
        <v>13</v>
      </c>
      <c r="I47" s="23">
        <v>14</v>
      </c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2.75">
      <c r="A49" s="21" t="s">
        <v>1</v>
      </c>
      <c r="B49" s="24">
        <v>1.2</v>
      </c>
      <c r="C49" s="24">
        <v>1.6</v>
      </c>
      <c r="D49" s="24">
        <v>0.7</v>
      </c>
      <c r="E49" s="24">
        <v>0.9</v>
      </c>
      <c r="F49" s="24">
        <v>1.4</v>
      </c>
      <c r="G49" s="24">
        <v>1.9</v>
      </c>
      <c r="H49" s="24">
        <v>1.8</v>
      </c>
      <c r="I49" s="24">
        <v>1</v>
      </c>
    </row>
    <row r="50" spans="1:9" ht="12.75">
      <c r="A50" s="21" t="s">
        <v>2</v>
      </c>
      <c r="B50" s="24">
        <v>1.1</v>
      </c>
      <c r="C50" s="24">
        <v>1.3</v>
      </c>
      <c r="D50" s="24">
        <v>0.9</v>
      </c>
      <c r="E50" s="24">
        <v>1</v>
      </c>
      <c r="F50" s="24">
        <v>1.2</v>
      </c>
      <c r="G50" s="24">
        <v>1</v>
      </c>
      <c r="H50" s="24">
        <v>0.9</v>
      </c>
      <c r="I50" s="24">
        <v>0.7</v>
      </c>
    </row>
    <row r="51" spans="1:9" ht="12.75">
      <c r="A51" s="21" t="s">
        <v>3</v>
      </c>
      <c r="B51" s="24">
        <v>1</v>
      </c>
      <c r="C51" s="24">
        <v>1.2</v>
      </c>
      <c r="D51" s="24">
        <v>0.9</v>
      </c>
      <c r="E51" s="24">
        <v>1</v>
      </c>
      <c r="F51" s="24">
        <v>1</v>
      </c>
      <c r="G51" s="24">
        <v>1</v>
      </c>
      <c r="H51" s="24">
        <v>1.2</v>
      </c>
      <c r="I51" s="24">
        <v>0.9</v>
      </c>
    </row>
    <row r="52" spans="1:9" ht="12.75">
      <c r="A52" s="21" t="s">
        <v>4</v>
      </c>
      <c r="B52" s="24">
        <v>1.3</v>
      </c>
      <c r="C52" s="24">
        <v>1.5</v>
      </c>
      <c r="D52" s="24">
        <v>0.5</v>
      </c>
      <c r="E52" s="24">
        <v>1.1</v>
      </c>
      <c r="F52" s="24">
        <v>1.7</v>
      </c>
      <c r="G52" s="24">
        <v>1.5</v>
      </c>
      <c r="H52" s="24">
        <v>1.5</v>
      </c>
      <c r="I52" s="24">
        <v>0.9</v>
      </c>
    </row>
    <row r="53" spans="1:9" ht="12.75">
      <c r="A53" s="21" t="s">
        <v>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5" spans="1:9" ht="12.75">
      <c r="A55" s="21" t="s">
        <v>291</v>
      </c>
      <c r="B55" s="24">
        <f>SUM(B49:B53)</f>
        <v>4.6</v>
      </c>
      <c r="C55" s="24">
        <f aca="true" t="shared" si="4" ref="C55:I55">SUM(C49:C53)</f>
        <v>5.6000000000000005</v>
      </c>
      <c r="D55" s="24">
        <f t="shared" si="4"/>
        <v>3</v>
      </c>
      <c r="E55" s="24">
        <f t="shared" si="4"/>
        <v>4</v>
      </c>
      <c r="F55" s="24">
        <f t="shared" si="4"/>
        <v>5.3</v>
      </c>
      <c r="G55" s="24">
        <f t="shared" si="4"/>
        <v>5.4</v>
      </c>
      <c r="H55" s="24">
        <f t="shared" si="4"/>
        <v>5.4</v>
      </c>
      <c r="I55" s="24">
        <f t="shared" si="4"/>
        <v>3.5</v>
      </c>
    </row>
    <row r="56" spans="1:9" ht="12.75">
      <c r="A56" s="21" t="s">
        <v>292</v>
      </c>
      <c r="B56" s="24">
        <f aca="true" t="shared" si="5" ref="B56:I56">SUM(B49:B53)-MAX(B49:B53)-MIN(B49:B53)</f>
        <v>3.3</v>
      </c>
      <c r="C56" s="24">
        <f t="shared" si="5"/>
        <v>4</v>
      </c>
      <c r="D56" s="24">
        <f t="shared" si="5"/>
        <v>2.1</v>
      </c>
      <c r="E56" s="24">
        <f t="shared" si="5"/>
        <v>2.9</v>
      </c>
      <c r="F56" s="24">
        <f t="shared" si="5"/>
        <v>3.5999999999999996</v>
      </c>
      <c r="G56" s="24">
        <f t="shared" si="5"/>
        <v>3.5000000000000004</v>
      </c>
      <c r="H56" s="24">
        <f t="shared" si="5"/>
        <v>3.6000000000000005</v>
      </c>
      <c r="I56" s="24">
        <f t="shared" si="5"/>
        <v>2.5</v>
      </c>
    </row>
    <row r="57" spans="8:9" ht="12.75">
      <c r="H57" s="26"/>
      <c r="I57" s="26"/>
    </row>
    <row r="58" spans="1:2" ht="12.75">
      <c r="A58" s="21" t="s">
        <v>293</v>
      </c>
      <c r="B58" s="24">
        <f>SUM(B55:I55)</f>
        <v>36.8</v>
      </c>
    </row>
    <row r="59" spans="1:2" ht="12.75">
      <c r="A59" s="21" t="s">
        <v>294</v>
      </c>
      <c r="B59" s="21">
        <f>B58/2</f>
        <v>18.4</v>
      </c>
    </row>
    <row r="60" spans="1:2" ht="12.75">
      <c r="A60" s="21" t="s">
        <v>295</v>
      </c>
      <c r="B60" s="21">
        <f>B59/8</f>
        <v>2.3</v>
      </c>
    </row>
    <row r="61" spans="1:2" ht="12.75">
      <c r="A61" s="21"/>
      <c r="B61" s="24"/>
    </row>
    <row r="62" spans="1:2" ht="12.75">
      <c r="A62" s="27" t="s">
        <v>296</v>
      </c>
      <c r="B62" s="27">
        <f>B60*2.5</f>
        <v>5.75</v>
      </c>
    </row>
    <row r="63" ht="13.5" thickBot="1"/>
    <row r="64" spans="1:5" ht="13.5" thickBot="1">
      <c r="A64" s="22" t="s">
        <v>158</v>
      </c>
      <c r="C64" s="66" t="s">
        <v>285</v>
      </c>
      <c r="D64" s="67"/>
      <c r="E64" s="68"/>
    </row>
    <row r="66" spans="1:9" ht="12.75">
      <c r="A66" s="21" t="s">
        <v>290</v>
      </c>
      <c r="B66" s="23">
        <v>2</v>
      </c>
      <c r="C66" s="23">
        <v>3</v>
      </c>
      <c r="D66" s="23">
        <v>5</v>
      </c>
      <c r="E66" s="23">
        <v>7</v>
      </c>
      <c r="F66" s="23">
        <v>10</v>
      </c>
      <c r="G66" s="23">
        <v>12</v>
      </c>
      <c r="H66" s="23">
        <v>13</v>
      </c>
      <c r="I66" s="23">
        <v>14</v>
      </c>
    </row>
    <row r="67" spans="1:9" ht="12.75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2.75">
      <c r="A68" s="21" t="s">
        <v>1</v>
      </c>
      <c r="B68" s="24">
        <v>2</v>
      </c>
      <c r="C68" s="24">
        <v>3</v>
      </c>
      <c r="D68" s="24">
        <v>2.8</v>
      </c>
      <c r="E68" s="24">
        <v>2.7</v>
      </c>
      <c r="F68" s="24">
        <v>3</v>
      </c>
      <c r="G68" s="24">
        <v>1</v>
      </c>
      <c r="H68" s="24">
        <v>2.9</v>
      </c>
      <c r="I68" s="24">
        <v>1.1</v>
      </c>
    </row>
    <row r="69" spans="1:9" ht="12.75">
      <c r="A69" s="21" t="s">
        <v>2</v>
      </c>
      <c r="B69" s="24">
        <v>1.6</v>
      </c>
      <c r="C69" s="24">
        <v>2.2</v>
      </c>
      <c r="D69" s="24">
        <v>2</v>
      </c>
      <c r="E69" s="24">
        <v>2.1</v>
      </c>
      <c r="F69" s="24">
        <v>2.5</v>
      </c>
      <c r="G69" s="24">
        <v>1</v>
      </c>
      <c r="H69" s="24">
        <v>2.2</v>
      </c>
      <c r="I69" s="24">
        <v>1.1</v>
      </c>
    </row>
    <row r="70" spans="1:9" ht="12.75">
      <c r="A70" s="21" t="s">
        <v>3</v>
      </c>
      <c r="B70" s="24">
        <v>1.6</v>
      </c>
      <c r="C70" s="24">
        <v>2</v>
      </c>
      <c r="D70" s="24">
        <v>2</v>
      </c>
      <c r="E70" s="24">
        <v>1.9</v>
      </c>
      <c r="F70" s="24">
        <v>2.2</v>
      </c>
      <c r="G70" s="24">
        <v>1</v>
      </c>
      <c r="H70" s="24">
        <v>2</v>
      </c>
      <c r="I70" s="24">
        <v>1</v>
      </c>
    </row>
    <row r="71" spans="1:9" ht="12.75">
      <c r="A71" s="21" t="s">
        <v>4</v>
      </c>
      <c r="B71" s="24">
        <v>2.2</v>
      </c>
      <c r="C71" s="24">
        <v>2.6</v>
      </c>
      <c r="D71" s="24">
        <v>2</v>
      </c>
      <c r="E71" s="24">
        <v>2.2</v>
      </c>
      <c r="F71" s="24">
        <v>2.3</v>
      </c>
      <c r="G71" s="24">
        <v>0.8</v>
      </c>
      <c r="H71" s="24">
        <v>2.3</v>
      </c>
      <c r="I71" s="24">
        <v>1.1</v>
      </c>
    </row>
    <row r="72" spans="1:9" ht="12.75">
      <c r="A72" s="21" t="s">
        <v>5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4" spans="1:9" ht="12.75">
      <c r="A74" s="21" t="s">
        <v>291</v>
      </c>
      <c r="B74" s="24">
        <f>SUM(B68:B72)</f>
        <v>7.4</v>
      </c>
      <c r="C74" s="24">
        <f aca="true" t="shared" si="6" ref="C74:I74">SUM(C68:C72)</f>
        <v>9.8</v>
      </c>
      <c r="D74" s="24">
        <f t="shared" si="6"/>
        <v>8.8</v>
      </c>
      <c r="E74" s="24">
        <f t="shared" si="6"/>
        <v>8.900000000000002</v>
      </c>
      <c r="F74" s="24">
        <f t="shared" si="6"/>
        <v>10</v>
      </c>
      <c r="G74" s="24">
        <f t="shared" si="6"/>
        <v>3.8</v>
      </c>
      <c r="H74" s="24">
        <f t="shared" si="6"/>
        <v>9.399999999999999</v>
      </c>
      <c r="I74" s="24">
        <f t="shared" si="6"/>
        <v>4.300000000000001</v>
      </c>
    </row>
    <row r="75" spans="1:9" ht="12.75">
      <c r="A75" s="21" t="s">
        <v>292</v>
      </c>
      <c r="B75" s="24">
        <f aca="true" t="shared" si="7" ref="B75:I75">SUM(B68:B72)-MAX(B68:B72)-MIN(B68:B72)</f>
        <v>5.2</v>
      </c>
      <c r="C75" s="24">
        <f t="shared" si="7"/>
        <v>6.800000000000001</v>
      </c>
      <c r="D75" s="24">
        <f t="shared" si="7"/>
        <v>6.000000000000001</v>
      </c>
      <c r="E75" s="24">
        <f t="shared" si="7"/>
        <v>6.200000000000002</v>
      </c>
      <c r="F75" s="24">
        <f t="shared" si="7"/>
        <v>7</v>
      </c>
      <c r="G75" s="24">
        <f t="shared" si="7"/>
        <v>2.8</v>
      </c>
      <c r="H75" s="24">
        <f t="shared" si="7"/>
        <v>6.499999999999998</v>
      </c>
      <c r="I75" s="24">
        <f t="shared" si="7"/>
        <v>3.2000000000000006</v>
      </c>
    </row>
    <row r="76" spans="8:9" ht="12.75">
      <c r="H76" s="26"/>
      <c r="I76" s="26"/>
    </row>
    <row r="77" spans="1:2" ht="12.75">
      <c r="A77" s="21" t="s">
        <v>293</v>
      </c>
      <c r="B77" s="24">
        <f>SUM(B74:I74)</f>
        <v>62.400000000000006</v>
      </c>
    </row>
    <row r="78" spans="1:2" ht="12.75">
      <c r="A78" s="21" t="s">
        <v>294</v>
      </c>
      <c r="B78" s="21">
        <f>B77/2</f>
        <v>31.200000000000003</v>
      </c>
    </row>
    <row r="79" spans="1:2" ht="12.75">
      <c r="A79" s="21" t="s">
        <v>295</v>
      </c>
      <c r="B79" s="21">
        <f>B78/8</f>
        <v>3.9000000000000004</v>
      </c>
    </row>
    <row r="80" spans="1:2" ht="12.75">
      <c r="A80" s="21"/>
      <c r="B80" s="24"/>
    </row>
    <row r="81" spans="1:2" ht="12.75">
      <c r="A81" s="27" t="s">
        <v>296</v>
      </c>
      <c r="B81" s="27">
        <f>B79*2.5</f>
        <v>9.75</v>
      </c>
    </row>
    <row r="83" ht="13.5" thickBot="1"/>
    <row r="84" spans="1:5" ht="13.5" thickBot="1">
      <c r="A84" s="22" t="s">
        <v>158</v>
      </c>
      <c r="C84" s="66" t="s">
        <v>47</v>
      </c>
      <c r="D84" s="67"/>
      <c r="E84" s="68"/>
    </row>
    <row r="86" spans="1:9" ht="12.75">
      <c r="A86" s="21" t="s">
        <v>290</v>
      </c>
      <c r="B86" s="23">
        <v>2</v>
      </c>
      <c r="C86" s="23">
        <v>3</v>
      </c>
      <c r="D86" s="23">
        <v>5</v>
      </c>
      <c r="E86" s="23">
        <v>7</v>
      </c>
      <c r="F86" s="23">
        <v>10</v>
      </c>
      <c r="G86" s="23">
        <v>12</v>
      </c>
      <c r="H86" s="23">
        <v>13</v>
      </c>
      <c r="I86" s="23">
        <v>14</v>
      </c>
    </row>
    <row r="87" spans="1:9" ht="12.75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2.75">
      <c r="A88" s="21" t="s">
        <v>1</v>
      </c>
      <c r="B88" s="24">
        <v>1.5</v>
      </c>
      <c r="C88" s="24">
        <v>1.4</v>
      </c>
      <c r="D88" s="24">
        <v>1.9</v>
      </c>
      <c r="E88" s="24">
        <v>1</v>
      </c>
      <c r="F88" s="24">
        <v>0</v>
      </c>
      <c r="G88" s="24">
        <v>1</v>
      </c>
      <c r="H88" s="24">
        <v>1.8</v>
      </c>
      <c r="I88" s="24">
        <v>1.5</v>
      </c>
    </row>
    <row r="89" spans="1:9" ht="12.75">
      <c r="A89" s="21" t="s">
        <v>2</v>
      </c>
      <c r="B89" s="24">
        <v>1.2</v>
      </c>
      <c r="C89" s="24">
        <v>1.5</v>
      </c>
      <c r="D89" s="24">
        <v>1.7</v>
      </c>
      <c r="E89" s="24">
        <v>1.4</v>
      </c>
      <c r="F89" s="24">
        <v>0</v>
      </c>
      <c r="G89" s="24">
        <v>0.6</v>
      </c>
      <c r="H89" s="24">
        <v>1.6</v>
      </c>
      <c r="I89" s="24">
        <v>1.3</v>
      </c>
    </row>
    <row r="90" spans="1:9" ht="12.75">
      <c r="A90" s="21" t="s">
        <v>3</v>
      </c>
      <c r="B90" s="24">
        <v>1.2</v>
      </c>
      <c r="C90" s="24">
        <v>1</v>
      </c>
      <c r="D90" s="24">
        <v>1.5</v>
      </c>
      <c r="E90" s="24">
        <v>1</v>
      </c>
      <c r="F90" s="24">
        <v>0</v>
      </c>
      <c r="G90" s="24">
        <v>0.5</v>
      </c>
      <c r="H90" s="24">
        <v>1.3</v>
      </c>
      <c r="I90" s="24">
        <v>1.3</v>
      </c>
    </row>
    <row r="91" spans="1:9" ht="12.75">
      <c r="A91" s="21" t="s">
        <v>4</v>
      </c>
      <c r="B91" s="24">
        <v>1.2</v>
      </c>
      <c r="C91" s="24">
        <v>1.4</v>
      </c>
      <c r="D91" s="24">
        <v>2.2</v>
      </c>
      <c r="E91" s="24">
        <v>1.9</v>
      </c>
      <c r="F91" s="24">
        <v>0</v>
      </c>
      <c r="G91" s="24">
        <v>0.8</v>
      </c>
      <c r="H91" s="24">
        <v>1.2</v>
      </c>
      <c r="I91" s="24">
        <v>1.2</v>
      </c>
    </row>
    <row r="92" spans="1:9" ht="12.75">
      <c r="A92" s="21" t="s">
        <v>5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</row>
    <row r="94" spans="1:9" ht="12.75">
      <c r="A94" s="21" t="s">
        <v>291</v>
      </c>
      <c r="B94" s="24">
        <f>SUM(B88:B92)</f>
        <v>5.1000000000000005</v>
      </c>
      <c r="C94" s="24">
        <f aca="true" t="shared" si="8" ref="C94:I94">SUM(C88:C92)</f>
        <v>5.3</v>
      </c>
      <c r="D94" s="24">
        <f t="shared" si="8"/>
        <v>7.3</v>
      </c>
      <c r="E94" s="24">
        <f t="shared" si="8"/>
        <v>5.3</v>
      </c>
      <c r="F94" s="24">
        <f t="shared" si="8"/>
        <v>0</v>
      </c>
      <c r="G94" s="24">
        <f t="shared" si="8"/>
        <v>2.9000000000000004</v>
      </c>
      <c r="H94" s="24">
        <f t="shared" si="8"/>
        <v>5.9</v>
      </c>
      <c r="I94" s="24">
        <f t="shared" si="8"/>
        <v>5.3</v>
      </c>
    </row>
    <row r="95" spans="1:9" ht="12.75">
      <c r="A95" s="21" t="s">
        <v>292</v>
      </c>
      <c r="B95" s="24">
        <f aca="true" t="shared" si="9" ref="B95:I95">SUM(B88:B92)-MAX(B88:B92)-MIN(B88:B92)</f>
        <v>3.6000000000000005</v>
      </c>
      <c r="C95" s="24">
        <f t="shared" si="9"/>
        <v>3.8</v>
      </c>
      <c r="D95" s="24">
        <f t="shared" si="9"/>
        <v>5.1</v>
      </c>
      <c r="E95" s="24">
        <f t="shared" si="9"/>
        <v>3.4</v>
      </c>
      <c r="F95" s="24">
        <f t="shared" si="9"/>
        <v>0</v>
      </c>
      <c r="G95" s="24">
        <f t="shared" si="9"/>
        <v>1.9000000000000004</v>
      </c>
      <c r="H95" s="24">
        <f t="shared" si="9"/>
        <v>4.1000000000000005</v>
      </c>
      <c r="I95" s="24">
        <f t="shared" si="9"/>
        <v>3.8</v>
      </c>
    </row>
    <row r="96" spans="8:9" ht="12.75">
      <c r="H96" s="26"/>
      <c r="I96" s="26"/>
    </row>
    <row r="97" spans="1:2" ht="12.75">
      <c r="A97" s="21" t="s">
        <v>293</v>
      </c>
      <c r="B97" s="24">
        <f>SUM(B94:I94)</f>
        <v>37.099999999999994</v>
      </c>
    </row>
    <row r="98" spans="1:2" ht="12.75">
      <c r="A98" s="21" t="s">
        <v>294</v>
      </c>
      <c r="B98" s="21">
        <f>B97/2</f>
        <v>18.549999999999997</v>
      </c>
    </row>
    <row r="99" spans="1:2" ht="12.75">
      <c r="A99" s="21" t="s">
        <v>295</v>
      </c>
      <c r="B99" s="21">
        <f>B98/8</f>
        <v>2.3187499999999996</v>
      </c>
    </row>
    <row r="100" spans="1:2" ht="12.75">
      <c r="A100" s="21"/>
      <c r="B100" s="24"/>
    </row>
    <row r="101" spans="1:2" ht="12.75">
      <c r="A101" s="27" t="s">
        <v>296</v>
      </c>
      <c r="B101" s="27">
        <f>B99*2.5</f>
        <v>5.796874999999999</v>
      </c>
    </row>
    <row r="102" ht="13.5" thickBot="1"/>
    <row r="103" spans="1:5" ht="13.5" thickBot="1">
      <c r="A103" s="22" t="s">
        <v>158</v>
      </c>
      <c r="C103" s="66" t="s">
        <v>52</v>
      </c>
      <c r="D103" s="67"/>
      <c r="E103" s="68"/>
    </row>
    <row r="105" spans="1:9" ht="12.75">
      <c r="A105" s="21" t="s">
        <v>290</v>
      </c>
      <c r="B105" s="23">
        <v>2</v>
      </c>
      <c r="C105" s="23">
        <v>3</v>
      </c>
      <c r="D105" s="23">
        <v>5</v>
      </c>
      <c r="E105" s="23">
        <v>7</v>
      </c>
      <c r="F105" s="23">
        <v>10</v>
      </c>
      <c r="G105" s="23">
        <v>12</v>
      </c>
      <c r="H105" s="23">
        <v>13</v>
      </c>
      <c r="I105" s="23">
        <v>14</v>
      </c>
    </row>
    <row r="106" spans="1:9" ht="12.75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2.75">
      <c r="A107" s="21" t="s">
        <v>1</v>
      </c>
      <c r="B107" s="24">
        <v>2</v>
      </c>
      <c r="C107" s="24">
        <v>1.9</v>
      </c>
      <c r="D107" s="24">
        <v>0.8</v>
      </c>
      <c r="E107" s="24">
        <v>2.1</v>
      </c>
      <c r="F107" s="24">
        <v>1.5</v>
      </c>
      <c r="G107" s="24">
        <v>1</v>
      </c>
      <c r="H107" s="24">
        <v>1.8</v>
      </c>
      <c r="I107" s="24">
        <v>0.8</v>
      </c>
    </row>
    <row r="108" spans="1:9" ht="12.75">
      <c r="A108" s="21" t="s">
        <v>2</v>
      </c>
      <c r="B108" s="24">
        <v>1.2</v>
      </c>
      <c r="C108" s="24">
        <v>0.9</v>
      </c>
      <c r="D108" s="24">
        <v>1.3</v>
      </c>
      <c r="E108" s="24">
        <v>1.6</v>
      </c>
      <c r="F108" s="24">
        <v>1.8</v>
      </c>
      <c r="G108" s="24">
        <v>1.1</v>
      </c>
      <c r="H108" s="24">
        <v>1.2</v>
      </c>
      <c r="I108" s="24">
        <v>1</v>
      </c>
    </row>
    <row r="109" spans="1:9" ht="12.75">
      <c r="A109" s="21" t="s">
        <v>3</v>
      </c>
      <c r="B109" s="24">
        <v>1</v>
      </c>
      <c r="C109" s="24">
        <v>1</v>
      </c>
      <c r="D109" s="24">
        <v>0.9</v>
      </c>
      <c r="E109" s="24">
        <v>1.3</v>
      </c>
      <c r="F109" s="24">
        <v>1.1</v>
      </c>
      <c r="G109" s="24">
        <v>0.5</v>
      </c>
      <c r="H109" s="24">
        <v>1</v>
      </c>
      <c r="I109" s="24">
        <v>0.5</v>
      </c>
    </row>
    <row r="110" spans="1:9" ht="12.75">
      <c r="A110" s="21" t="s">
        <v>4</v>
      </c>
      <c r="B110" s="24">
        <v>1.8</v>
      </c>
      <c r="C110" s="24">
        <v>1.3</v>
      </c>
      <c r="D110" s="24">
        <v>0.9</v>
      </c>
      <c r="E110" s="24">
        <v>2</v>
      </c>
      <c r="F110" s="24">
        <v>2</v>
      </c>
      <c r="G110" s="24">
        <v>0.8</v>
      </c>
      <c r="H110" s="24">
        <v>1.2</v>
      </c>
      <c r="I110" s="24">
        <v>1</v>
      </c>
    </row>
    <row r="111" spans="1:9" ht="12.75">
      <c r="A111" s="21" t="s">
        <v>5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</row>
    <row r="113" spans="1:9" ht="12.75">
      <c r="A113" s="21" t="s">
        <v>291</v>
      </c>
      <c r="B113" s="24">
        <f>SUM(B107:B111)</f>
        <v>6</v>
      </c>
      <c r="C113" s="24">
        <f aca="true" t="shared" si="10" ref="C113:I113">SUM(C107:C111)</f>
        <v>5.1</v>
      </c>
      <c r="D113" s="24">
        <f t="shared" si="10"/>
        <v>3.9</v>
      </c>
      <c r="E113" s="24">
        <f t="shared" si="10"/>
        <v>7</v>
      </c>
      <c r="F113" s="24">
        <f t="shared" si="10"/>
        <v>6.4</v>
      </c>
      <c r="G113" s="24">
        <f t="shared" si="10"/>
        <v>3.4000000000000004</v>
      </c>
      <c r="H113" s="24">
        <f t="shared" si="10"/>
        <v>5.2</v>
      </c>
      <c r="I113" s="24">
        <f t="shared" si="10"/>
        <v>3.3</v>
      </c>
    </row>
    <row r="114" spans="1:9" ht="12.75">
      <c r="A114" s="21" t="s">
        <v>292</v>
      </c>
      <c r="B114" s="24">
        <f aca="true" t="shared" si="11" ref="B114:I114">SUM(B107:B111)-MAX(B107:B111)-MIN(B107:B111)</f>
        <v>4</v>
      </c>
      <c r="C114" s="24">
        <f t="shared" si="11"/>
        <v>3.1999999999999997</v>
      </c>
      <c r="D114" s="24">
        <f t="shared" si="11"/>
        <v>2.5999999999999996</v>
      </c>
      <c r="E114" s="24">
        <f t="shared" si="11"/>
        <v>4.9</v>
      </c>
      <c r="F114" s="24">
        <f t="shared" si="11"/>
        <v>4.4</v>
      </c>
      <c r="G114" s="24">
        <f t="shared" si="11"/>
        <v>2.3000000000000003</v>
      </c>
      <c r="H114" s="24">
        <f t="shared" si="11"/>
        <v>3.4000000000000004</v>
      </c>
      <c r="I114" s="24">
        <f t="shared" si="11"/>
        <v>2.3</v>
      </c>
    </row>
    <row r="115" spans="8:9" ht="12.75">
      <c r="H115" s="26"/>
      <c r="I115" s="26"/>
    </row>
    <row r="116" spans="1:2" ht="12.75">
      <c r="A116" s="21" t="s">
        <v>293</v>
      </c>
      <c r="B116" s="24">
        <f>SUM(B113:I113)</f>
        <v>40.3</v>
      </c>
    </row>
    <row r="117" spans="1:2" ht="12.75">
      <c r="A117" s="21" t="s">
        <v>294</v>
      </c>
      <c r="B117" s="21">
        <f>B116/2</f>
        <v>20.15</v>
      </c>
    </row>
    <row r="118" spans="1:2" ht="12.75">
      <c r="A118" s="21" t="s">
        <v>295</v>
      </c>
      <c r="B118" s="21">
        <f>B117/8</f>
        <v>2.51875</v>
      </c>
    </row>
    <row r="119" spans="1:2" ht="12.75">
      <c r="A119" s="21"/>
      <c r="B119" s="24"/>
    </row>
    <row r="120" spans="1:2" ht="12.75">
      <c r="A120" s="27" t="s">
        <v>296</v>
      </c>
      <c r="B120" s="27">
        <f>B118*2.5</f>
        <v>6.296875</v>
      </c>
    </row>
    <row r="121" ht="13.5" thickBot="1"/>
    <row r="122" spans="1:11" ht="13.5" thickBot="1">
      <c r="A122" s="63" t="s">
        <v>22</v>
      </c>
      <c r="B122" s="64"/>
      <c r="C122" s="65"/>
      <c r="K122" s="1"/>
    </row>
    <row r="123" ht="13.5" thickBot="1"/>
    <row r="124" spans="1:5" ht="13.5" thickBot="1">
      <c r="A124" s="22" t="s">
        <v>158</v>
      </c>
      <c r="C124" s="66" t="s">
        <v>66</v>
      </c>
      <c r="D124" s="67"/>
      <c r="E124" s="68"/>
    </row>
    <row r="126" spans="1:9" ht="12.75">
      <c r="A126" s="21" t="s">
        <v>290</v>
      </c>
      <c r="B126" s="23">
        <v>2</v>
      </c>
      <c r="C126" s="23">
        <v>3</v>
      </c>
      <c r="D126" s="23">
        <v>5</v>
      </c>
      <c r="E126" s="23">
        <v>7</v>
      </c>
      <c r="F126" s="23">
        <v>10</v>
      </c>
      <c r="G126" s="23">
        <v>12</v>
      </c>
      <c r="H126" s="23">
        <v>13</v>
      </c>
      <c r="I126" s="23">
        <v>14</v>
      </c>
    </row>
    <row r="127" spans="1:9" ht="12.75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2.75">
      <c r="A128" s="21" t="s">
        <v>1</v>
      </c>
      <c r="B128" s="24">
        <v>1</v>
      </c>
      <c r="C128" s="24">
        <v>0.8</v>
      </c>
      <c r="D128" s="24">
        <v>0.6</v>
      </c>
      <c r="E128" s="24">
        <v>0.5</v>
      </c>
      <c r="F128" s="24">
        <v>1.4</v>
      </c>
      <c r="G128" s="24">
        <v>0.5</v>
      </c>
      <c r="H128" s="24">
        <v>1.1</v>
      </c>
      <c r="I128" s="24">
        <v>0.5</v>
      </c>
    </row>
    <row r="129" spans="1:9" ht="12.75">
      <c r="A129" s="21" t="s">
        <v>2</v>
      </c>
      <c r="B129" s="24">
        <v>1.1</v>
      </c>
      <c r="C129" s="24">
        <v>0.9</v>
      </c>
      <c r="D129" s="24">
        <v>0.6</v>
      </c>
      <c r="E129" s="24">
        <v>0.5</v>
      </c>
      <c r="F129" s="24">
        <v>1.2</v>
      </c>
      <c r="G129" s="24">
        <v>0.8</v>
      </c>
      <c r="H129" s="24">
        <v>1.1</v>
      </c>
      <c r="I129" s="24">
        <v>0.6</v>
      </c>
    </row>
    <row r="130" spans="1:9" ht="12.75">
      <c r="A130" s="21" t="s">
        <v>3</v>
      </c>
      <c r="B130" s="24">
        <v>0.9</v>
      </c>
      <c r="C130" s="24">
        <v>0.9</v>
      </c>
      <c r="D130" s="24">
        <v>0.9</v>
      </c>
      <c r="E130" s="24">
        <v>0.5</v>
      </c>
      <c r="F130" s="24">
        <v>1.1</v>
      </c>
      <c r="G130" s="24">
        <v>0.5</v>
      </c>
      <c r="H130" s="24">
        <v>0.9</v>
      </c>
      <c r="I130" s="24">
        <v>0.5</v>
      </c>
    </row>
    <row r="131" spans="1:9" ht="12.75">
      <c r="A131" s="21" t="s">
        <v>4</v>
      </c>
      <c r="B131" s="24">
        <v>1</v>
      </c>
      <c r="C131" s="24">
        <v>0.9</v>
      </c>
      <c r="D131" s="24">
        <v>0.7</v>
      </c>
      <c r="E131" s="24">
        <v>0.5</v>
      </c>
      <c r="F131" s="24">
        <v>1.3</v>
      </c>
      <c r="G131" s="24">
        <v>0.5</v>
      </c>
      <c r="H131" s="24">
        <v>0.6</v>
      </c>
      <c r="I131" s="24">
        <v>0.5</v>
      </c>
    </row>
    <row r="132" spans="1:9" ht="12.75">
      <c r="A132" s="21" t="s">
        <v>5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</row>
    <row r="134" spans="1:9" ht="12.75">
      <c r="A134" s="21" t="s">
        <v>291</v>
      </c>
      <c r="B134" s="24">
        <f>SUM(B128:B132)</f>
        <v>4</v>
      </c>
      <c r="C134" s="24">
        <f aca="true" t="shared" si="12" ref="C134:I134">SUM(C128:C132)</f>
        <v>3.5</v>
      </c>
      <c r="D134" s="24">
        <f t="shared" si="12"/>
        <v>2.8</v>
      </c>
      <c r="E134" s="24">
        <f t="shared" si="12"/>
        <v>2</v>
      </c>
      <c r="F134" s="24">
        <f t="shared" si="12"/>
        <v>5</v>
      </c>
      <c r="G134" s="24">
        <f t="shared" si="12"/>
        <v>2.3</v>
      </c>
      <c r="H134" s="24">
        <f t="shared" si="12"/>
        <v>3.7</v>
      </c>
      <c r="I134" s="24">
        <f t="shared" si="12"/>
        <v>2.1</v>
      </c>
    </row>
    <row r="135" spans="1:9" ht="12.75">
      <c r="A135" s="21" t="s">
        <v>292</v>
      </c>
      <c r="B135" s="24">
        <f aca="true" t="shared" si="13" ref="B135:I135">SUM(B128:B132)-MAX(B128:B132)-MIN(B128:B132)</f>
        <v>2.9</v>
      </c>
      <c r="C135" s="24">
        <f t="shared" si="13"/>
        <v>2.6</v>
      </c>
      <c r="D135" s="24">
        <f t="shared" si="13"/>
        <v>1.9</v>
      </c>
      <c r="E135" s="24">
        <f t="shared" si="13"/>
        <v>1.5</v>
      </c>
      <c r="F135" s="24">
        <f t="shared" si="13"/>
        <v>3.6</v>
      </c>
      <c r="G135" s="24">
        <f t="shared" si="13"/>
        <v>1.4999999999999998</v>
      </c>
      <c r="H135" s="24">
        <f t="shared" si="13"/>
        <v>2.6</v>
      </c>
      <c r="I135" s="24">
        <f t="shared" si="13"/>
        <v>1.5</v>
      </c>
    </row>
    <row r="136" spans="8:9" ht="12.75">
      <c r="H136" s="26"/>
      <c r="I136" s="26"/>
    </row>
    <row r="137" spans="1:2" ht="12.75">
      <c r="A137" s="21" t="s">
        <v>293</v>
      </c>
      <c r="B137" s="24">
        <f>SUM(B134:I134)</f>
        <v>25.400000000000002</v>
      </c>
    </row>
    <row r="138" spans="1:2" ht="12.75">
      <c r="A138" s="21" t="s">
        <v>294</v>
      </c>
      <c r="B138" s="21">
        <f>B137/2</f>
        <v>12.700000000000001</v>
      </c>
    </row>
    <row r="139" spans="1:2" ht="12.75">
      <c r="A139" s="21" t="s">
        <v>295</v>
      </c>
      <c r="B139" s="21">
        <f>B138/8</f>
        <v>1.5875000000000001</v>
      </c>
    </row>
    <row r="140" spans="1:2" ht="12.75">
      <c r="A140" s="21"/>
      <c r="B140" s="24"/>
    </row>
    <row r="141" spans="1:2" ht="12.75">
      <c r="A141" s="27" t="s">
        <v>296</v>
      </c>
      <c r="B141" s="27">
        <f>B139*2.5</f>
        <v>3.9687500000000004</v>
      </c>
    </row>
    <row r="142" ht="13.5" thickBot="1"/>
    <row r="143" spans="1:5" ht="13.5" thickBot="1">
      <c r="A143" s="22" t="s">
        <v>158</v>
      </c>
      <c r="C143" s="66" t="s">
        <v>67</v>
      </c>
      <c r="D143" s="67"/>
      <c r="E143" s="68"/>
    </row>
    <row r="145" spans="1:9" ht="12.75">
      <c r="A145" s="21" t="s">
        <v>290</v>
      </c>
      <c r="B145" s="23">
        <v>2</v>
      </c>
      <c r="C145" s="23">
        <v>3</v>
      </c>
      <c r="D145" s="23">
        <v>5</v>
      </c>
      <c r="E145" s="23">
        <v>7</v>
      </c>
      <c r="F145" s="23">
        <v>10</v>
      </c>
      <c r="G145" s="23">
        <v>12</v>
      </c>
      <c r="H145" s="23">
        <v>13</v>
      </c>
      <c r="I145" s="23">
        <v>14</v>
      </c>
    </row>
    <row r="146" spans="1:9" ht="12.75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2.75">
      <c r="A147" s="21" t="s">
        <v>1</v>
      </c>
      <c r="B147" s="24">
        <v>1.6</v>
      </c>
      <c r="C147" s="24">
        <v>1.1</v>
      </c>
      <c r="D147" s="24">
        <v>1.7</v>
      </c>
      <c r="E147" s="24">
        <v>0.5</v>
      </c>
      <c r="F147" s="24">
        <v>2</v>
      </c>
      <c r="G147" s="24">
        <v>0.6</v>
      </c>
      <c r="H147" s="24">
        <v>1.5</v>
      </c>
      <c r="I147" s="24">
        <v>0.5</v>
      </c>
    </row>
    <row r="148" spans="1:9" ht="12.75">
      <c r="A148" s="21" t="s">
        <v>2</v>
      </c>
      <c r="B148" s="24">
        <v>2</v>
      </c>
      <c r="C148" s="24">
        <v>1.8</v>
      </c>
      <c r="D148" s="24">
        <v>1.9</v>
      </c>
      <c r="E148" s="24">
        <v>0.7</v>
      </c>
      <c r="F148" s="24">
        <v>1.7</v>
      </c>
      <c r="G148" s="24">
        <v>0.7</v>
      </c>
      <c r="H148" s="24">
        <v>2.1</v>
      </c>
      <c r="I148" s="24">
        <v>0.6</v>
      </c>
    </row>
    <row r="149" spans="1:9" ht="12.75">
      <c r="A149" s="21" t="s">
        <v>3</v>
      </c>
      <c r="B149" s="24">
        <v>1.4</v>
      </c>
      <c r="C149" s="24">
        <v>1.4</v>
      </c>
      <c r="D149" s="24">
        <v>1.6</v>
      </c>
      <c r="E149" s="24">
        <v>0.5</v>
      </c>
      <c r="F149" s="24">
        <v>1.6</v>
      </c>
      <c r="G149" s="24">
        <v>0.5</v>
      </c>
      <c r="H149" s="24">
        <v>1.4</v>
      </c>
      <c r="I149" s="24">
        <v>0.5</v>
      </c>
    </row>
    <row r="150" spans="1:9" ht="12.75">
      <c r="A150" s="21" t="s">
        <v>4</v>
      </c>
      <c r="B150" s="24">
        <v>1.3</v>
      </c>
      <c r="C150" s="24">
        <v>1.2</v>
      </c>
      <c r="D150" s="24">
        <v>2</v>
      </c>
      <c r="E150" s="24">
        <v>0.5</v>
      </c>
      <c r="F150" s="24">
        <v>2.2</v>
      </c>
      <c r="G150" s="24">
        <v>0.6</v>
      </c>
      <c r="H150" s="24">
        <v>1.8</v>
      </c>
      <c r="I150" s="24">
        <v>0.5</v>
      </c>
    </row>
    <row r="151" spans="1:9" ht="12.75">
      <c r="A151" s="21" t="s">
        <v>5</v>
      </c>
      <c r="B151" s="24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</row>
    <row r="153" spans="1:9" ht="12.75">
      <c r="A153" s="21" t="s">
        <v>291</v>
      </c>
      <c r="B153" s="24">
        <f>SUM(B147:B151)</f>
        <v>6.3</v>
      </c>
      <c r="C153" s="24">
        <f aca="true" t="shared" si="14" ref="C153:I153">SUM(C147:C151)</f>
        <v>5.500000000000001</v>
      </c>
      <c r="D153" s="24">
        <f t="shared" si="14"/>
        <v>7.199999999999999</v>
      </c>
      <c r="E153" s="24">
        <f t="shared" si="14"/>
        <v>2.2</v>
      </c>
      <c r="F153" s="24">
        <f t="shared" si="14"/>
        <v>7.500000000000001</v>
      </c>
      <c r="G153" s="24">
        <f t="shared" si="14"/>
        <v>2.4</v>
      </c>
      <c r="H153" s="24">
        <f t="shared" si="14"/>
        <v>6.8</v>
      </c>
      <c r="I153" s="24">
        <f t="shared" si="14"/>
        <v>2.1</v>
      </c>
    </row>
    <row r="154" spans="1:9" ht="12.75">
      <c r="A154" s="21" t="s">
        <v>292</v>
      </c>
      <c r="B154" s="24">
        <f aca="true" t="shared" si="15" ref="B154:I154">SUM(B147:B151)-MAX(B147:B151)-MIN(B147:B151)</f>
        <v>4.3</v>
      </c>
      <c r="C154" s="24">
        <f t="shared" si="15"/>
        <v>3.700000000000001</v>
      </c>
      <c r="D154" s="24">
        <f t="shared" si="15"/>
        <v>5.199999999999999</v>
      </c>
      <c r="E154" s="24">
        <f t="shared" si="15"/>
        <v>1.5000000000000002</v>
      </c>
      <c r="F154" s="24">
        <f t="shared" si="15"/>
        <v>5.300000000000001</v>
      </c>
      <c r="G154" s="24">
        <f t="shared" si="15"/>
        <v>1.7</v>
      </c>
      <c r="H154" s="24">
        <f t="shared" si="15"/>
        <v>4.699999999999999</v>
      </c>
      <c r="I154" s="24">
        <f t="shared" si="15"/>
        <v>1.5</v>
      </c>
    </row>
    <row r="155" spans="8:9" ht="12.75">
      <c r="H155" s="26"/>
      <c r="I155" s="26"/>
    </row>
    <row r="156" spans="1:2" ht="12.75">
      <c r="A156" s="21" t="s">
        <v>293</v>
      </c>
      <c r="B156" s="24">
        <f>SUM(B153:I153)</f>
        <v>40</v>
      </c>
    </row>
    <row r="157" spans="1:2" ht="12.75">
      <c r="A157" s="21" t="s">
        <v>294</v>
      </c>
      <c r="B157" s="21">
        <f>B156/2</f>
        <v>20</v>
      </c>
    </row>
    <row r="158" spans="1:2" ht="12.75">
      <c r="A158" s="21" t="s">
        <v>295</v>
      </c>
      <c r="B158" s="21">
        <f>B157/8</f>
        <v>2.5</v>
      </c>
    </row>
    <row r="159" spans="1:2" ht="12.75">
      <c r="A159" s="21"/>
      <c r="B159" s="24"/>
    </row>
    <row r="160" spans="1:2" ht="12.75">
      <c r="A160" s="27" t="s">
        <v>296</v>
      </c>
      <c r="B160" s="27">
        <f>B158*2.5</f>
        <v>6.25</v>
      </c>
    </row>
    <row r="161" ht="13.5" thickBot="1"/>
    <row r="162" spans="1:5" ht="13.5" thickBot="1">
      <c r="A162" s="22" t="s">
        <v>158</v>
      </c>
      <c r="C162" s="66" t="s">
        <v>69</v>
      </c>
      <c r="D162" s="67"/>
      <c r="E162" s="68"/>
    </row>
    <row r="164" spans="1:9" ht="12.75">
      <c r="A164" s="21" t="s">
        <v>290</v>
      </c>
      <c r="B164" s="23">
        <v>2</v>
      </c>
      <c r="C164" s="23">
        <v>3</v>
      </c>
      <c r="D164" s="23">
        <v>5</v>
      </c>
      <c r="E164" s="23">
        <v>7</v>
      </c>
      <c r="F164" s="23">
        <v>10</v>
      </c>
      <c r="G164" s="23">
        <v>12</v>
      </c>
      <c r="H164" s="23">
        <v>13</v>
      </c>
      <c r="I164" s="23">
        <v>14</v>
      </c>
    </row>
    <row r="165" spans="1:9" ht="12.75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2.75">
      <c r="A166" s="21" t="s">
        <v>1</v>
      </c>
      <c r="B166" s="24">
        <v>2.8</v>
      </c>
      <c r="C166" s="24">
        <v>0.8</v>
      </c>
      <c r="D166" s="24">
        <v>0.6</v>
      </c>
      <c r="E166" s="24">
        <v>2.3</v>
      </c>
      <c r="F166" s="24">
        <v>2.1</v>
      </c>
      <c r="G166" s="24">
        <v>2.7</v>
      </c>
      <c r="H166" s="24">
        <v>2.2</v>
      </c>
      <c r="I166" s="24">
        <v>1</v>
      </c>
    </row>
    <row r="167" spans="1:9" ht="12.75">
      <c r="A167" s="21" t="s">
        <v>2</v>
      </c>
      <c r="B167" s="24">
        <v>2.5</v>
      </c>
      <c r="C167" s="24">
        <v>1</v>
      </c>
      <c r="D167" s="24">
        <v>0.9</v>
      </c>
      <c r="E167" s="24">
        <v>1.6</v>
      </c>
      <c r="F167" s="24">
        <v>1.9</v>
      </c>
      <c r="G167" s="24">
        <v>1.8</v>
      </c>
      <c r="H167" s="24">
        <v>2</v>
      </c>
      <c r="I167" s="24">
        <v>1.2</v>
      </c>
    </row>
    <row r="168" spans="1:9" ht="12.75">
      <c r="A168" s="21" t="s">
        <v>3</v>
      </c>
      <c r="B168" s="24">
        <v>1.8</v>
      </c>
      <c r="C168" s="24">
        <v>0.9</v>
      </c>
      <c r="D168" s="24">
        <v>0.5</v>
      </c>
      <c r="E168" s="24">
        <v>1.8</v>
      </c>
      <c r="F168" s="24">
        <v>1.6</v>
      </c>
      <c r="G168" s="24">
        <v>2</v>
      </c>
      <c r="H168" s="24">
        <v>0.5</v>
      </c>
      <c r="I168" s="24">
        <v>1</v>
      </c>
    </row>
    <row r="169" spans="1:9" ht="12.75">
      <c r="A169" s="21" t="s">
        <v>4</v>
      </c>
      <c r="B169" s="24">
        <v>2</v>
      </c>
      <c r="C169" s="24">
        <v>0.8</v>
      </c>
      <c r="D169" s="24">
        <v>0.5</v>
      </c>
      <c r="E169" s="24">
        <v>1.6</v>
      </c>
      <c r="F169" s="24">
        <v>2.1</v>
      </c>
      <c r="G169" s="24">
        <v>2.2</v>
      </c>
      <c r="H169" s="24">
        <v>1.9</v>
      </c>
      <c r="I169" s="24">
        <v>0.9</v>
      </c>
    </row>
    <row r="170" spans="1:9" ht="12.75">
      <c r="A170" s="21" t="s">
        <v>5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</row>
    <row r="172" spans="1:9" ht="12.75">
      <c r="A172" s="21" t="s">
        <v>291</v>
      </c>
      <c r="B172" s="24">
        <f>SUM(B166:B170)</f>
        <v>9.1</v>
      </c>
      <c r="C172" s="24">
        <f aca="true" t="shared" si="16" ref="C172:I172">SUM(C166:C170)</f>
        <v>3.5</v>
      </c>
      <c r="D172" s="24">
        <f t="shared" si="16"/>
        <v>2.5</v>
      </c>
      <c r="E172" s="24">
        <f t="shared" si="16"/>
        <v>7.300000000000001</v>
      </c>
      <c r="F172" s="24">
        <f t="shared" si="16"/>
        <v>7.699999999999999</v>
      </c>
      <c r="G172" s="24">
        <f t="shared" si="16"/>
        <v>8.7</v>
      </c>
      <c r="H172" s="24">
        <f t="shared" si="16"/>
        <v>6.6</v>
      </c>
      <c r="I172" s="24">
        <f t="shared" si="16"/>
        <v>4.1000000000000005</v>
      </c>
    </row>
    <row r="173" spans="1:9" ht="12.75">
      <c r="A173" s="21" t="s">
        <v>292</v>
      </c>
      <c r="B173" s="24">
        <f aca="true" t="shared" si="17" ref="B173:I173">SUM(B166:B170)-MAX(B166:B170)-MIN(B166:B170)</f>
        <v>6.3</v>
      </c>
      <c r="C173" s="24">
        <f t="shared" si="17"/>
        <v>2.5</v>
      </c>
      <c r="D173" s="24">
        <f t="shared" si="17"/>
        <v>1.6</v>
      </c>
      <c r="E173" s="24">
        <f t="shared" si="17"/>
        <v>5.000000000000001</v>
      </c>
      <c r="F173" s="24">
        <f t="shared" si="17"/>
        <v>5.6</v>
      </c>
      <c r="G173" s="24">
        <f t="shared" si="17"/>
        <v>5.999999999999999</v>
      </c>
      <c r="H173" s="24">
        <f t="shared" si="17"/>
        <v>4.3999999999999995</v>
      </c>
      <c r="I173" s="24">
        <f t="shared" si="17"/>
        <v>2.9000000000000004</v>
      </c>
    </row>
    <row r="174" spans="8:9" ht="12.75">
      <c r="H174" s="26"/>
      <c r="I174" s="26"/>
    </row>
    <row r="175" spans="1:2" ht="12.75">
      <c r="A175" s="21" t="s">
        <v>293</v>
      </c>
      <c r="B175" s="24">
        <f>SUM(B172:I172)</f>
        <v>49.5</v>
      </c>
    </row>
    <row r="176" spans="1:2" ht="12.75">
      <c r="A176" s="21" t="s">
        <v>294</v>
      </c>
      <c r="B176" s="21">
        <f>B175/2</f>
        <v>24.75</v>
      </c>
    </row>
    <row r="177" spans="1:2" ht="12.75">
      <c r="A177" s="21" t="s">
        <v>295</v>
      </c>
      <c r="B177" s="21">
        <f>B176/8</f>
        <v>3.09375</v>
      </c>
    </row>
    <row r="178" spans="1:2" ht="12.75">
      <c r="A178" s="21"/>
      <c r="B178" s="24"/>
    </row>
    <row r="179" spans="1:2" ht="12.75">
      <c r="A179" s="27" t="s">
        <v>296</v>
      </c>
      <c r="B179" s="27">
        <f>B177*2.5</f>
        <v>7.734375</v>
      </c>
    </row>
    <row r="180" ht="13.5" thickBot="1"/>
    <row r="181" spans="1:5" ht="13.5" thickBot="1">
      <c r="A181" s="22" t="s">
        <v>158</v>
      </c>
      <c r="C181" s="66" t="s">
        <v>70</v>
      </c>
      <c r="D181" s="67"/>
      <c r="E181" s="68"/>
    </row>
    <row r="183" spans="1:9" ht="12.75">
      <c r="A183" s="21" t="s">
        <v>290</v>
      </c>
      <c r="B183" s="23">
        <v>2</v>
      </c>
      <c r="C183" s="23">
        <v>3</v>
      </c>
      <c r="D183" s="23">
        <v>5</v>
      </c>
      <c r="E183" s="23">
        <v>7</v>
      </c>
      <c r="F183" s="23">
        <v>10</v>
      </c>
      <c r="G183" s="23">
        <v>12</v>
      </c>
      <c r="H183" s="23">
        <v>13</v>
      </c>
      <c r="I183" s="23">
        <v>14</v>
      </c>
    </row>
    <row r="184" spans="1:9" ht="12.75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ht="12.75">
      <c r="A185" s="21" t="s">
        <v>1</v>
      </c>
      <c r="B185" s="24">
        <v>3</v>
      </c>
      <c r="C185" s="24">
        <v>0.6</v>
      </c>
      <c r="D185" s="24">
        <v>0.6</v>
      </c>
      <c r="E185" s="24">
        <v>3.2</v>
      </c>
      <c r="F185" s="24">
        <v>2.8</v>
      </c>
      <c r="G185" s="24">
        <v>0.8</v>
      </c>
      <c r="H185" s="24">
        <v>2</v>
      </c>
      <c r="I185" s="24">
        <v>3.2</v>
      </c>
    </row>
    <row r="186" spans="1:9" ht="12.75">
      <c r="A186" s="21" t="s">
        <v>2</v>
      </c>
      <c r="B186" s="24">
        <v>2.7</v>
      </c>
      <c r="C186" s="24">
        <v>1.1</v>
      </c>
      <c r="D186" s="24">
        <v>0.9</v>
      </c>
      <c r="E186" s="24">
        <v>2.9</v>
      </c>
      <c r="F186" s="24">
        <v>2.1</v>
      </c>
      <c r="G186" s="24">
        <v>0.9</v>
      </c>
      <c r="H186" s="24">
        <v>1.9</v>
      </c>
      <c r="I186" s="24">
        <v>2.3</v>
      </c>
    </row>
    <row r="187" spans="1:9" ht="12.75">
      <c r="A187" s="21" t="s">
        <v>3</v>
      </c>
      <c r="B187" s="24">
        <v>2.2</v>
      </c>
      <c r="C187" s="24">
        <v>1</v>
      </c>
      <c r="D187" s="24">
        <v>1</v>
      </c>
      <c r="E187" s="24">
        <v>2.2</v>
      </c>
      <c r="F187" s="24">
        <v>1.8</v>
      </c>
      <c r="G187" s="24">
        <v>1</v>
      </c>
      <c r="H187" s="24">
        <v>1.6</v>
      </c>
      <c r="I187" s="24">
        <v>2.5</v>
      </c>
    </row>
    <row r="188" spans="1:9" ht="12.75">
      <c r="A188" s="21" t="s">
        <v>4</v>
      </c>
      <c r="B188" s="24">
        <v>2.6</v>
      </c>
      <c r="C188" s="24">
        <v>1</v>
      </c>
      <c r="D188" s="24">
        <v>0.5</v>
      </c>
      <c r="E188" s="24">
        <v>2.6</v>
      </c>
      <c r="F188" s="24">
        <v>2.8</v>
      </c>
      <c r="G188" s="24">
        <v>1</v>
      </c>
      <c r="H188" s="24">
        <v>1.9</v>
      </c>
      <c r="I188" s="24">
        <v>2.5</v>
      </c>
    </row>
    <row r="189" spans="1:9" ht="12.75">
      <c r="A189" s="21" t="s">
        <v>5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</row>
    <row r="191" spans="1:9" ht="12.75">
      <c r="A191" s="21" t="s">
        <v>291</v>
      </c>
      <c r="B191" s="24">
        <f>SUM(B185:B189)</f>
        <v>10.5</v>
      </c>
      <c r="C191" s="24">
        <f aca="true" t="shared" si="18" ref="C191:I191">SUM(C185:C189)</f>
        <v>3.7</v>
      </c>
      <c r="D191" s="24">
        <f t="shared" si="18"/>
        <v>3</v>
      </c>
      <c r="E191" s="24">
        <f t="shared" si="18"/>
        <v>10.9</v>
      </c>
      <c r="F191" s="24">
        <f t="shared" si="18"/>
        <v>9.5</v>
      </c>
      <c r="G191" s="24">
        <f t="shared" si="18"/>
        <v>3.7</v>
      </c>
      <c r="H191" s="24">
        <f t="shared" si="18"/>
        <v>7.4</v>
      </c>
      <c r="I191" s="24">
        <f t="shared" si="18"/>
        <v>10.5</v>
      </c>
    </row>
    <row r="192" spans="1:9" ht="12.75">
      <c r="A192" s="21" t="s">
        <v>292</v>
      </c>
      <c r="B192" s="24">
        <f aca="true" t="shared" si="19" ref="B192:I192">SUM(B185:B189)-MAX(B185:B189)-MIN(B185:B189)</f>
        <v>7.5</v>
      </c>
      <c r="C192" s="24">
        <f t="shared" si="19"/>
        <v>2.6</v>
      </c>
      <c r="D192" s="24">
        <f t="shared" si="19"/>
        <v>2</v>
      </c>
      <c r="E192" s="24">
        <f t="shared" si="19"/>
        <v>7.7</v>
      </c>
      <c r="F192" s="24">
        <f t="shared" si="19"/>
        <v>6.7</v>
      </c>
      <c r="G192" s="24">
        <f t="shared" si="19"/>
        <v>2.7</v>
      </c>
      <c r="H192" s="24">
        <f t="shared" si="19"/>
        <v>5.4</v>
      </c>
      <c r="I192" s="24">
        <f t="shared" si="19"/>
        <v>7.3</v>
      </c>
    </row>
    <row r="193" spans="8:9" ht="12.75">
      <c r="H193" s="26"/>
      <c r="I193" s="26"/>
    </row>
    <row r="194" spans="1:2" ht="12.75">
      <c r="A194" s="21" t="s">
        <v>293</v>
      </c>
      <c r="B194" s="24">
        <f>SUM(B191:I191)</f>
        <v>59.2</v>
      </c>
    </row>
    <row r="195" spans="1:2" ht="12.75">
      <c r="A195" s="21" t="s">
        <v>294</v>
      </c>
      <c r="B195" s="21">
        <f>B194/2</f>
        <v>29.6</v>
      </c>
    </row>
    <row r="196" spans="1:2" ht="12.75">
      <c r="A196" s="21" t="s">
        <v>295</v>
      </c>
      <c r="B196" s="21">
        <f>B195/8</f>
        <v>3.7</v>
      </c>
    </row>
    <row r="197" spans="1:2" ht="12.75">
      <c r="A197" s="21"/>
      <c r="B197" s="24"/>
    </row>
    <row r="198" spans="1:2" ht="12.75">
      <c r="A198" s="27" t="s">
        <v>296</v>
      </c>
      <c r="B198" s="27">
        <f>B196*2.5</f>
        <v>9.25</v>
      </c>
    </row>
    <row r="199" ht="13.5" thickBot="1"/>
    <row r="200" spans="1:5" ht="13.5" thickBot="1">
      <c r="A200" s="22" t="s">
        <v>158</v>
      </c>
      <c r="C200" s="66" t="s">
        <v>71</v>
      </c>
      <c r="D200" s="67"/>
      <c r="E200" s="68"/>
    </row>
    <row r="202" spans="1:9" ht="12.75">
      <c r="A202" s="21" t="s">
        <v>290</v>
      </c>
      <c r="B202" s="23">
        <v>2</v>
      </c>
      <c r="C202" s="23">
        <v>3</v>
      </c>
      <c r="D202" s="23">
        <v>5</v>
      </c>
      <c r="E202" s="23">
        <v>7</v>
      </c>
      <c r="F202" s="23">
        <v>10</v>
      </c>
      <c r="G202" s="23">
        <v>12</v>
      </c>
      <c r="H202" s="23">
        <v>13</v>
      </c>
      <c r="I202" s="23">
        <v>14</v>
      </c>
    </row>
    <row r="203" spans="1:9" ht="12.75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ht="12.75">
      <c r="A204" s="21" t="s">
        <v>1</v>
      </c>
      <c r="B204" s="24">
        <v>2.1</v>
      </c>
      <c r="C204" s="24">
        <v>1.9</v>
      </c>
      <c r="D204" s="24">
        <v>1.7</v>
      </c>
      <c r="E204" s="24">
        <v>1.7</v>
      </c>
      <c r="F204" s="24">
        <v>1.8</v>
      </c>
      <c r="G204" s="24">
        <v>2</v>
      </c>
      <c r="H204" s="24">
        <v>2.1</v>
      </c>
      <c r="I204" s="24">
        <v>0.5</v>
      </c>
    </row>
    <row r="205" spans="1:9" ht="12.75">
      <c r="A205" s="21" t="s">
        <v>2</v>
      </c>
      <c r="B205" s="24">
        <v>2.1</v>
      </c>
      <c r="C205" s="24">
        <v>1.9</v>
      </c>
      <c r="D205" s="24">
        <v>1.6</v>
      </c>
      <c r="E205" s="24">
        <v>1.4</v>
      </c>
      <c r="F205" s="24">
        <v>1.7</v>
      </c>
      <c r="G205" s="24">
        <v>1.5</v>
      </c>
      <c r="H205" s="24">
        <v>1.9</v>
      </c>
      <c r="I205" s="24">
        <v>0.6</v>
      </c>
    </row>
    <row r="206" spans="1:9" ht="12.75">
      <c r="A206" s="21" t="s">
        <v>3</v>
      </c>
      <c r="B206" s="24">
        <v>1.4</v>
      </c>
      <c r="C206" s="24">
        <v>1.3</v>
      </c>
      <c r="D206" s="24">
        <v>0.7</v>
      </c>
      <c r="E206" s="24">
        <v>1.5</v>
      </c>
      <c r="F206" s="24">
        <v>1.4</v>
      </c>
      <c r="G206" s="24">
        <v>1.5</v>
      </c>
      <c r="H206" s="24">
        <v>1.5</v>
      </c>
      <c r="I206" s="24">
        <v>0.5</v>
      </c>
    </row>
    <row r="207" spans="1:9" ht="12.75">
      <c r="A207" s="21" t="s">
        <v>4</v>
      </c>
      <c r="B207" s="24">
        <v>2.1</v>
      </c>
      <c r="C207" s="24">
        <v>2</v>
      </c>
      <c r="D207" s="24">
        <v>1.7</v>
      </c>
      <c r="E207" s="24">
        <v>2</v>
      </c>
      <c r="F207" s="24">
        <v>2.2</v>
      </c>
      <c r="G207" s="24">
        <v>2.3</v>
      </c>
      <c r="H207" s="24">
        <v>2</v>
      </c>
      <c r="I207" s="24">
        <v>0.5</v>
      </c>
    </row>
    <row r="208" spans="1:9" ht="12.75">
      <c r="A208" s="21" t="s">
        <v>5</v>
      </c>
      <c r="B208" s="24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</row>
    <row r="210" spans="1:9" ht="12.75">
      <c r="A210" s="21" t="s">
        <v>291</v>
      </c>
      <c r="B210" s="24">
        <f>SUM(B204:B208)</f>
        <v>7.699999999999999</v>
      </c>
      <c r="C210" s="24">
        <f aca="true" t="shared" si="20" ref="C210:I210">SUM(C204:C208)</f>
        <v>7.1</v>
      </c>
      <c r="D210" s="24">
        <f t="shared" si="20"/>
        <v>5.7</v>
      </c>
      <c r="E210" s="24">
        <f t="shared" si="20"/>
        <v>6.6</v>
      </c>
      <c r="F210" s="24">
        <f t="shared" si="20"/>
        <v>7.1000000000000005</v>
      </c>
      <c r="G210" s="24">
        <f t="shared" si="20"/>
        <v>7.3</v>
      </c>
      <c r="H210" s="24">
        <f t="shared" si="20"/>
        <v>7.5</v>
      </c>
      <c r="I210" s="24">
        <f t="shared" si="20"/>
        <v>2.1</v>
      </c>
    </row>
    <row r="211" spans="1:9" ht="12.75">
      <c r="A211" s="21" t="s">
        <v>292</v>
      </c>
      <c r="B211" s="24">
        <f aca="true" t="shared" si="21" ref="B211:I211">SUM(B204:B208)-MAX(B204:B208)-MIN(B204:B208)</f>
        <v>5.6</v>
      </c>
      <c r="C211" s="24">
        <f t="shared" si="21"/>
        <v>5.1</v>
      </c>
      <c r="D211" s="24">
        <f t="shared" si="21"/>
        <v>4</v>
      </c>
      <c r="E211" s="24">
        <f t="shared" si="21"/>
        <v>4.6</v>
      </c>
      <c r="F211" s="24">
        <f t="shared" si="21"/>
        <v>4.9</v>
      </c>
      <c r="G211" s="24">
        <f t="shared" si="21"/>
        <v>5</v>
      </c>
      <c r="H211" s="24">
        <f t="shared" si="21"/>
        <v>5.4</v>
      </c>
      <c r="I211" s="24">
        <f t="shared" si="21"/>
        <v>1.5</v>
      </c>
    </row>
    <row r="212" spans="8:9" ht="12.75">
      <c r="H212" s="26"/>
      <c r="I212" s="26"/>
    </row>
    <row r="213" spans="1:2" ht="12.75">
      <c r="A213" s="21" t="s">
        <v>293</v>
      </c>
      <c r="B213" s="24">
        <f>SUM(B210:I210)</f>
        <v>51.1</v>
      </c>
    </row>
    <row r="214" spans="1:2" ht="12.75">
      <c r="A214" s="21" t="s">
        <v>294</v>
      </c>
      <c r="B214" s="21">
        <f>B213/2</f>
        <v>25.55</v>
      </c>
    </row>
    <row r="215" spans="1:2" ht="12.75">
      <c r="A215" s="21" t="s">
        <v>295</v>
      </c>
      <c r="B215" s="21">
        <f>B214/8</f>
        <v>3.19375</v>
      </c>
    </row>
    <row r="216" spans="1:2" ht="12.75">
      <c r="A216" s="21"/>
      <c r="B216" s="24"/>
    </row>
    <row r="217" spans="1:2" ht="12.75">
      <c r="A217" s="27" t="s">
        <v>296</v>
      </c>
      <c r="B217" s="27">
        <f>B215*2.5</f>
        <v>7.984375</v>
      </c>
    </row>
    <row r="218" ht="13.5" thickBot="1"/>
    <row r="219" spans="1:5" ht="13.5" thickBot="1">
      <c r="A219" s="22" t="s">
        <v>158</v>
      </c>
      <c r="C219" s="66" t="s">
        <v>73</v>
      </c>
      <c r="D219" s="67"/>
      <c r="E219" s="68"/>
    </row>
    <row r="221" spans="1:9" ht="12.75">
      <c r="A221" s="21" t="s">
        <v>290</v>
      </c>
      <c r="B221" s="23">
        <v>2</v>
      </c>
      <c r="C221" s="23">
        <v>3</v>
      </c>
      <c r="D221" s="23">
        <v>5</v>
      </c>
      <c r="E221" s="23">
        <v>7</v>
      </c>
      <c r="F221" s="23">
        <v>10</v>
      </c>
      <c r="G221" s="23">
        <v>12</v>
      </c>
      <c r="H221" s="23">
        <v>13</v>
      </c>
      <c r="I221" s="23">
        <v>14</v>
      </c>
    </row>
    <row r="222" spans="1:9" ht="12.75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 ht="12.75">
      <c r="A223" s="21" t="s">
        <v>1</v>
      </c>
      <c r="B223" s="24">
        <v>0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</row>
    <row r="224" spans="1:9" ht="12.75">
      <c r="A224" s="21" t="s">
        <v>2</v>
      </c>
      <c r="B224" s="24">
        <v>0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</row>
    <row r="225" spans="1:9" ht="12.75">
      <c r="A225" s="21" t="s">
        <v>3</v>
      </c>
      <c r="B225" s="24">
        <v>0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</row>
    <row r="226" spans="1:9" ht="12.75">
      <c r="A226" s="21" t="s">
        <v>4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</row>
    <row r="227" spans="1:9" ht="12.75">
      <c r="A227" s="21" t="s">
        <v>5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</row>
    <row r="229" spans="1:9" ht="12.75">
      <c r="A229" s="21" t="s">
        <v>291</v>
      </c>
      <c r="B229" s="24">
        <f>SUM(B223:B227)</f>
        <v>0</v>
      </c>
      <c r="C229" s="24">
        <f aca="true" t="shared" si="22" ref="C229:I229">SUM(C223:C227)</f>
        <v>0</v>
      </c>
      <c r="D229" s="24">
        <f t="shared" si="22"/>
        <v>0</v>
      </c>
      <c r="E229" s="24">
        <f t="shared" si="22"/>
        <v>0</v>
      </c>
      <c r="F229" s="24">
        <f t="shared" si="22"/>
        <v>0</v>
      </c>
      <c r="G229" s="24">
        <f t="shared" si="22"/>
        <v>0</v>
      </c>
      <c r="H229" s="24">
        <f t="shared" si="22"/>
        <v>0</v>
      </c>
      <c r="I229" s="24">
        <f t="shared" si="22"/>
        <v>0</v>
      </c>
    </row>
    <row r="230" spans="1:9" ht="12.75">
      <c r="A230" s="21" t="s">
        <v>292</v>
      </c>
      <c r="B230" s="24">
        <f aca="true" t="shared" si="23" ref="B230:I230">SUM(B223:B227)-MAX(B223:B227)-MIN(B223:B227)</f>
        <v>0</v>
      </c>
      <c r="C230" s="24">
        <f t="shared" si="23"/>
        <v>0</v>
      </c>
      <c r="D230" s="24">
        <f t="shared" si="23"/>
        <v>0</v>
      </c>
      <c r="E230" s="24">
        <f t="shared" si="23"/>
        <v>0</v>
      </c>
      <c r="F230" s="24">
        <f t="shared" si="23"/>
        <v>0</v>
      </c>
      <c r="G230" s="24">
        <f t="shared" si="23"/>
        <v>0</v>
      </c>
      <c r="H230" s="24">
        <f t="shared" si="23"/>
        <v>0</v>
      </c>
      <c r="I230" s="24">
        <f t="shared" si="23"/>
        <v>0</v>
      </c>
    </row>
    <row r="231" spans="8:9" ht="12.75">
      <c r="H231" s="26"/>
      <c r="I231" s="26"/>
    </row>
    <row r="232" spans="1:2" ht="12.75">
      <c r="A232" s="21" t="s">
        <v>293</v>
      </c>
      <c r="B232" s="24">
        <f>SUM(B229:I229)</f>
        <v>0</v>
      </c>
    </row>
    <row r="233" spans="1:2" ht="12.75">
      <c r="A233" s="21" t="s">
        <v>294</v>
      </c>
      <c r="B233" s="21">
        <f>B232/3</f>
        <v>0</v>
      </c>
    </row>
    <row r="234" spans="1:2" ht="12.75">
      <c r="A234" s="21" t="s">
        <v>295</v>
      </c>
      <c r="B234" s="21">
        <f>B233/8</f>
        <v>0</v>
      </c>
    </row>
    <row r="235" spans="1:2" ht="12.75">
      <c r="A235" s="21"/>
      <c r="B235" s="24"/>
    </row>
    <row r="236" spans="1:2" ht="12.75">
      <c r="A236" s="27" t="s">
        <v>296</v>
      </c>
      <c r="B236" s="27">
        <f>B234*2.5</f>
        <v>0</v>
      </c>
    </row>
  </sheetData>
  <mergeCells count="16">
    <mergeCell ref="C7:E7"/>
    <mergeCell ref="A1:K1"/>
    <mergeCell ref="C26:E26"/>
    <mergeCell ref="C45:E45"/>
    <mergeCell ref="A3:J3"/>
    <mergeCell ref="A5:C5"/>
    <mergeCell ref="C64:E64"/>
    <mergeCell ref="C84:E84"/>
    <mergeCell ref="C103:E103"/>
    <mergeCell ref="C124:E124"/>
    <mergeCell ref="A122:C122"/>
    <mergeCell ref="C219:E219"/>
    <mergeCell ref="C143:E143"/>
    <mergeCell ref="C162:E162"/>
    <mergeCell ref="C181:E181"/>
    <mergeCell ref="C200:E200"/>
  </mergeCells>
  <printOptions/>
  <pageMargins left="0.75" right="0.75" top="1" bottom="1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selection activeCell="G85" sqref="G85"/>
    </sheetView>
  </sheetViews>
  <sheetFormatPr defaultColWidth="11.421875" defaultRowHeight="12.75"/>
  <cols>
    <col min="1" max="1" width="4.421875" style="0" customWidth="1"/>
  </cols>
  <sheetData>
    <row r="1" spans="1:7" ht="16.5" thickBot="1">
      <c r="A1" s="75" t="s">
        <v>155</v>
      </c>
      <c r="B1" s="76"/>
      <c r="C1" s="76"/>
      <c r="D1" s="76"/>
      <c r="E1" s="76"/>
      <c r="F1" s="76"/>
      <c r="G1" s="77"/>
    </row>
    <row r="2" spans="1:7" ht="16.5" thickBot="1">
      <c r="A2" s="75" t="s">
        <v>61</v>
      </c>
      <c r="B2" s="76"/>
      <c r="C2" s="76"/>
      <c r="D2" s="76"/>
      <c r="E2" s="76"/>
      <c r="F2" s="76"/>
      <c r="G2" s="77"/>
    </row>
    <row r="3" ht="13.5" thickBot="1"/>
    <row r="4" spans="1:5" ht="16.5" thickBot="1">
      <c r="A4" s="78" t="s">
        <v>156</v>
      </c>
      <c r="B4" s="79"/>
      <c r="C4" s="79"/>
      <c r="D4" s="79"/>
      <c r="E4" s="80"/>
    </row>
    <row r="5" ht="13.5" thickBot="1"/>
    <row r="6" spans="1:4" ht="13.5" thickBot="1">
      <c r="A6" s="72" t="s">
        <v>19</v>
      </c>
      <c r="B6" s="73"/>
      <c r="C6" s="73"/>
      <c r="D6" s="74"/>
    </row>
    <row r="8" spans="1:10" ht="12.75">
      <c r="A8" s="10" t="s">
        <v>157</v>
      </c>
      <c r="B8" s="10" t="s">
        <v>158</v>
      </c>
      <c r="C8" s="10"/>
      <c r="D8" s="10"/>
      <c r="E8" s="10" t="s">
        <v>159</v>
      </c>
      <c r="G8" s="19"/>
      <c r="H8" s="19" t="s">
        <v>279</v>
      </c>
      <c r="I8" s="19" t="s">
        <v>287</v>
      </c>
      <c r="J8" s="19" t="s">
        <v>7</v>
      </c>
    </row>
    <row r="10" spans="1:10" s="10" customFormat="1" ht="12.75">
      <c r="A10" s="10">
        <v>1</v>
      </c>
      <c r="B10" s="12" t="s">
        <v>170</v>
      </c>
      <c r="E10" s="12" t="s">
        <v>165</v>
      </c>
      <c r="F10" s="12"/>
      <c r="H10" s="31">
        <f>PRELIMINARS!L19*3.75</f>
        <v>26.375000000000004</v>
      </c>
      <c r="I10" s="31">
        <f>'EO'!B120</f>
        <v>6.296875</v>
      </c>
      <c r="J10" s="31">
        <f aca="true" t="shared" si="0" ref="J10:J15">H10+I10</f>
        <v>32.671875</v>
      </c>
    </row>
    <row r="11" spans="1:10" s="10" customFormat="1" ht="12.75">
      <c r="A11" s="10">
        <v>2</v>
      </c>
      <c r="B11" s="12" t="s">
        <v>166</v>
      </c>
      <c r="C11" s="12"/>
      <c r="D11" s="12"/>
      <c r="E11" s="12" t="s">
        <v>167</v>
      </c>
      <c r="F11" s="12"/>
      <c r="H11" s="31">
        <f>PRELIMINARS!L15*3.75</f>
        <v>15.875000000000004</v>
      </c>
      <c r="I11" s="31">
        <f>'EO'!B81</f>
        <v>9.75</v>
      </c>
      <c r="J11" s="31">
        <f t="shared" si="0"/>
        <v>25.625000000000004</v>
      </c>
    </row>
    <row r="12" spans="1:10" s="10" customFormat="1" ht="12.75">
      <c r="A12" s="10">
        <v>3</v>
      </c>
      <c r="B12" s="12" t="s">
        <v>168</v>
      </c>
      <c r="C12" s="12"/>
      <c r="D12" s="12"/>
      <c r="E12" s="12" t="s">
        <v>169</v>
      </c>
      <c r="F12" s="12"/>
      <c r="H12" s="31">
        <f>PRELIMINARS!L17*3.75</f>
        <v>18.25</v>
      </c>
      <c r="I12" s="31">
        <f>'EO'!B101</f>
        <v>5.796874999999999</v>
      </c>
      <c r="J12" s="31">
        <f t="shared" si="0"/>
        <v>24.046875</v>
      </c>
    </row>
    <row r="13" spans="1:10" ht="12.75">
      <c r="A13">
        <v>4</v>
      </c>
      <c r="B13" s="11" t="s">
        <v>164</v>
      </c>
      <c r="C13" s="11"/>
      <c r="D13" s="11"/>
      <c r="E13" s="11" t="s">
        <v>165</v>
      </c>
      <c r="F13" s="12"/>
      <c r="H13" s="20">
        <f>PRELIMINARS!L13*3.75</f>
        <v>17.374999999999996</v>
      </c>
      <c r="I13" s="20">
        <f>'EO'!B62</f>
        <v>5.75</v>
      </c>
      <c r="J13" s="20">
        <f t="shared" si="0"/>
        <v>23.124999999999996</v>
      </c>
    </row>
    <row r="14" spans="1:10" ht="12.75">
      <c r="A14">
        <v>5</v>
      </c>
      <c r="B14" s="11" t="s">
        <v>162</v>
      </c>
      <c r="C14" s="11"/>
      <c r="D14" s="11"/>
      <c r="E14" s="11" t="s">
        <v>163</v>
      </c>
      <c r="F14" s="12"/>
      <c r="H14" s="20">
        <f>PRELIMINARS!L11*3.75</f>
        <v>8.249999999999996</v>
      </c>
      <c r="I14" s="20">
        <f>'EO'!B43</f>
        <v>3.3749999999999996</v>
      </c>
      <c r="J14" s="20">
        <f t="shared" si="0"/>
        <v>11.624999999999996</v>
      </c>
    </row>
    <row r="15" spans="1:10" ht="12.75">
      <c r="A15">
        <v>6</v>
      </c>
      <c r="B15" s="11" t="s">
        <v>160</v>
      </c>
      <c r="C15" s="11"/>
      <c r="D15" s="11"/>
      <c r="E15" s="11" t="s">
        <v>161</v>
      </c>
      <c r="F15" s="12"/>
      <c r="H15" s="20">
        <f>PRELIMINARS!L9*3.75</f>
        <v>4.250000000000001</v>
      </c>
      <c r="I15" s="20">
        <f>'EO'!B24</f>
        <v>1.9374999999999998</v>
      </c>
      <c r="J15" s="20">
        <f t="shared" si="0"/>
        <v>6.187500000000001</v>
      </c>
    </row>
    <row r="16" ht="13.5" thickBot="1"/>
    <row r="17" spans="1:6" ht="13.5" thickBot="1">
      <c r="A17" s="72" t="s">
        <v>22</v>
      </c>
      <c r="B17" s="73"/>
      <c r="C17" s="73"/>
      <c r="D17" s="74"/>
      <c r="F17" s="14"/>
    </row>
    <row r="19" spans="1:10" ht="12.75">
      <c r="A19" s="10" t="s">
        <v>157</v>
      </c>
      <c r="B19" s="10" t="s">
        <v>158</v>
      </c>
      <c r="C19" s="10"/>
      <c r="D19" s="10"/>
      <c r="E19" s="10" t="s">
        <v>159</v>
      </c>
      <c r="H19" s="19" t="s">
        <v>279</v>
      </c>
      <c r="I19" s="19" t="s">
        <v>288</v>
      </c>
      <c r="J19" s="19" t="s">
        <v>7</v>
      </c>
    </row>
    <row r="20" spans="2:5" ht="12.75">
      <c r="B20" s="12"/>
      <c r="C20" s="12"/>
      <c r="D20" s="12"/>
      <c r="E20" s="12"/>
    </row>
    <row r="21" spans="1:10" s="10" customFormat="1" ht="12.75">
      <c r="A21" s="10">
        <v>1</v>
      </c>
      <c r="B21" s="12" t="s">
        <v>177</v>
      </c>
      <c r="C21" s="12"/>
      <c r="D21" s="12"/>
      <c r="E21" s="12" t="s">
        <v>178</v>
      </c>
      <c r="H21" s="31">
        <f>PRELIMINARS!L33*3.75</f>
        <v>27.750000000000004</v>
      </c>
      <c r="I21" s="31">
        <f>'EO'!B217</f>
        <v>7.984375</v>
      </c>
      <c r="J21" s="31">
        <f aca="true" t="shared" si="1" ref="J21:J26">SUM(H21:I21)</f>
        <v>35.734375</v>
      </c>
    </row>
    <row r="22" spans="1:10" s="10" customFormat="1" ht="12.75">
      <c r="A22" s="10">
        <v>2</v>
      </c>
      <c r="B22" s="12" t="s">
        <v>176</v>
      </c>
      <c r="C22" s="12"/>
      <c r="D22" s="12"/>
      <c r="E22" s="12" t="s">
        <v>175</v>
      </c>
      <c r="H22" s="31">
        <f>PRELIMINARS!L31*3.75</f>
        <v>26.0625</v>
      </c>
      <c r="I22" s="31">
        <f>'EO'!B198</f>
        <v>9.25</v>
      </c>
      <c r="J22" s="31">
        <f t="shared" si="1"/>
        <v>35.3125</v>
      </c>
    </row>
    <row r="23" spans="1:10" s="10" customFormat="1" ht="12.75">
      <c r="A23" s="10">
        <v>3</v>
      </c>
      <c r="B23" s="12" t="s">
        <v>174</v>
      </c>
      <c r="C23" s="12"/>
      <c r="D23" s="12"/>
      <c r="E23" s="12" t="s">
        <v>175</v>
      </c>
      <c r="H23" s="31">
        <f>PRELIMINARS!L29*3.75</f>
        <v>21.562500000000004</v>
      </c>
      <c r="I23" s="31">
        <f>'EO'!B179</f>
        <v>7.734375</v>
      </c>
      <c r="J23" s="31">
        <f t="shared" si="1"/>
        <v>29.296875000000004</v>
      </c>
    </row>
    <row r="24" spans="1:10" ht="12.75">
      <c r="A24">
        <v>4</v>
      </c>
      <c r="B24" s="11" t="s">
        <v>172</v>
      </c>
      <c r="C24" s="11"/>
      <c r="D24" s="11"/>
      <c r="E24" s="11" t="s">
        <v>173</v>
      </c>
      <c r="H24" s="20">
        <f>PRELIMINARS!L27*3.75</f>
        <v>17.625</v>
      </c>
      <c r="I24" s="20">
        <f>'EO'!B160</f>
        <v>6.25</v>
      </c>
      <c r="J24" s="20">
        <f t="shared" si="1"/>
        <v>23.875</v>
      </c>
    </row>
    <row r="25" spans="1:10" ht="12.75">
      <c r="A25">
        <v>5</v>
      </c>
      <c r="B25" s="11" t="s">
        <v>171</v>
      </c>
      <c r="C25" s="11"/>
      <c r="D25" s="11"/>
      <c r="E25" s="11" t="s">
        <v>161</v>
      </c>
      <c r="H25" s="20">
        <f>PRELIMINARS!L25*3.75</f>
        <v>16.6875</v>
      </c>
      <c r="I25" s="20">
        <f>'EO'!B141</f>
        <v>3.9687500000000004</v>
      </c>
      <c r="J25" s="20">
        <f t="shared" si="1"/>
        <v>20.65625</v>
      </c>
    </row>
    <row r="26" spans="1:10" ht="12.75">
      <c r="A26">
        <v>6</v>
      </c>
      <c r="B26" s="11" t="s">
        <v>179</v>
      </c>
      <c r="C26" s="11"/>
      <c r="D26" s="11"/>
      <c r="E26" s="11" t="s">
        <v>175</v>
      </c>
      <c r="H26" s="20">
        <f>PRELIMINARS!L35*3.75</f>
        <v>0</v>
      </c>
      <c r="I26" s="20">
        <f>'EO'!B236</f>
        <v>0</v>
      </c>
      <c r="J26" s="20">
        <f t="shared" si="1"/>
        <v>0</v>
      </c>
    </row>
    <row r="27" ht="13.5" thickBot="1"/>
    <row r="28" spans="1:6" ht="13.5" thickBot="1">
      <c r="A28" s="72" t="s">
        <v>24</v>
      </c>
      <c r="B28" s="73"/>
      <c r="C28" s="73"/>
      <c r="D28" s="74"/>
      <c r="F28" s="15" t="s">
        <v>180</v>
      </c>
    </row>
    <row r="30" spans="1:8" ht="12.75">
      <c r="A30" s="10" t="s">
        <v>157</v>
      </c>
      <c r="B30" s="10" t="s">
        <v>158</v>
      </c>
      <c r="C30" s="10"/>
      <c r="D30" s="10"/>
      <c r="E30" s="10" t="s">
        <v>159</v>
      </c>
      <c r="H30" s="19" t="s">
        <v>279</v>
      </c>
    </row>
    <row r="31" spans="2:5" ht="12.75">
      <c r="B31" s="11"/>
      <c r="C31" s="11"/>
      <c r="D31" s="11"/>
      <c r="E31" s="11"/>
    </row>
    <row r="32" spans="1:8" ht="12.75">
      <c r="A32" s="10">
        <v>1</v>
      </c>
      <c r="B32" s="12" t="s">
        <v>186</v>
      </c>
      <c r="C32" s="12"/>
      <c r="D32" s="12"/>
      <c r="E32" s="12" t="s">
        <v>187</v>
      </c>
      <c r="F32" s="10"/>
      <c r="G32" s="10"/>
      <c r="H32" s="31">
        <f>PRELIMINARS!L47</f>
        <v>9.699999999999998</v>
      </c>
    </row>
    <row r="33" spans="1:8" ht="12.75">
      <c r="A33" s="10">
        <v>2</v>
      </c>
      <c r="B33" s="12" t="s">
        <v>188</v>
      </c>
      <c r="C33" s="12"/>
      <c r="D33" s="12"/>
      <c r="E33" s="12" t="s">
        <v>189</v>
      </c>
      <c r="F33" s="10"/>
      <c r="G33" s="10"/>
      <c r="H33" s="31">
        <f>PRELIMINARS!L49</f>
        <v>9.466666666666667</v>
      </c>
    </row>
    <row r="34" spans="1:8" ht="12.75">
      <c r="A34" s="10">
        <v>3</v>
      </c>
      <c r="B34" s="12" t="s">
        <v>193</v>
      </c>
      <c r="C34" s="12"/>
      <c r="D34" s="12"/>
      <c r="E34" s="12" t="s">
        <v>178</v>
      </c>
      <c r="F34" s="10"/>
      <c r="G34" s="10"/>
      <c r="H34" s="31">
        <f>PRELIMINARS!L57</f>
        <v>9.366666666666667</v>
      </c>
    </row>
    <row r="35" spans="1:8" ht="12.75">
      <c r="A35" s="10">
        <v>4</v>
      </c>
      <c r="B35" s="12" t="s">
        <v>191</v>
      </c>
      <c r="C35" s="12"/>
      <c r="D35" s="12"/>
      <c r="E35" s="12" t="s">
        <v>178</v>
      </c>
      <c r="F35" s="10"/>
      <c r="G35" s="10"/>
      <c r="H35" s="31">
        <f>PRELIMINARS!L53</f>
        <v>9.1</v>
      </c>
    </row>
    <row r="36" spans="1:8" ht="12.75">
      <c r="A36" s="10">
        <v>5</v>
      </c>
      <c r="B36" s="12" t="s">
        <v>192</v>
      </c>
      <c r="C36" s="12"/>
      <c r="D36" s="12"/>
      <c r="E36" s="12" t="s">
        <v>165</v>
      </c>
      <c r="F36" s="10"/>
      <c r="G36" s="10"/>
      <c r="H36" s="31">
        <f>PRELIMINARS!L55</f>
        <v>9.066666666666666</v>
      </c>
    </row>
    <row r="37" spans="1:8" ht="12.75">
      <c r="A37" s="10">
        <v>6</v>
      </c>
      <c r="B37" s="12" t="s">
        <v>184</v>
      </c>
      <c r="C37" s="12"/>
      <c r="D37" s="12"/>
      <c r="E37" s="12" t="s">
        <v>185</v>
      </c>
      <c r="F37" s="10"/>
      <c r="G37" s="10"/>
      <c r="H37" s="31">
        <f>PRELIMINARS!L45</f>
        <v>7.733333333333333</v>
      </c>
    </row>
    <row r="38" spans="1:8" ht="12.75">
      <c r="A38">
        <v>7</v>
      </c>
      <c r="B38" s="11" t="s">
        <v>190</v>
      </c>
      <c r="C38" s="13"/>
      <c r="D38" s="13"/>
      <c r="E38" s="11" t="s">
        <v>175</v>
      </c>
      <c r="H38" s="20">
        <f>PRELIMINARS!L51</f>
        <v>7.4333333333333345</v>
      </c>
    </row>
    <row r="39" spans="1:8" ht="12.75">
      <c r="A39">
        <v>8</v>
      </c>
      <c r="B39" s="11" t="s">
        <v>194</v>
      </c>
      <c r="C39" s="11"/>
      <c r="D39" s="11"/>
      <c r="E39" s="11" t="s">
        <v>169</v>
      </c>
      <c r="H39" s="20">
        <f>PRELIMINARS!L59</f>
        <v>7.433333333333331</v>
      </c>
    </row>
    <row r="40" spans="1:8" ht="12.75">
      <c r="A40">
        <v>9</v>
      </c>
      <c r="B40" s="11" t="s">
        <v>183</v>
      </c>
      <c r="C40" s="11"/>
      <c r="D40" s="11"/>
      <c r="E40" s="11" t="s">
        <v>161</v>
      </c>
      <c r="H40" s="20">
        <f>PRELIMINARS!L43</f>
        <v>5.466666666666667</v>
      </c>
    </row>
    <row r="41" spans="1:8" ht="12.75">
      <c r="A41">
        <v>10</v>
      </c>
      <c r="B41" s="11" t="s">
        <v>181</v>
      </c>
      <c r="C41" s="11"/>
      <c r="D41" s="11"/>
      <c r="E41" s="11" t="s">
        <v>182</v>
      </c>
      <c r="H41" s="20">
        <f>PRELIMINARS!L41</f>
        <v>4.466666666666666</v>
      </c>
    </row>
    <row r="42" ht="13.5" thickBot="1"/>
    <row r="43" spans="1:4" ht="13.5" thickBot="1">
      <c r="A43" s="72" t="s">
        <v>195</v>
      </c>
      <c r="B43" s="73"/>
      <c r="C43" s="73"/>
      <c r="D43" s="74"/>
    </row>
    <row r="45" spans="1:8" ht="12.75">
      <c r="A45" s="10" t="s">
        <v>157</v>
      </c>
      <c r="B45" s="10" t="s">
        <v>158</v>
      </c>
      <c r="C45" s="10"/>
      <c r="D45" s="10"/>
      <c r="E45" s="10" t="s">
        <v>159</v>
      </c>
      <c r="H45" s="19" t="s">
        <v>279</v>
      </c>
    </row>
    <row r="47" spans="1:8" ht="12.75">
      <c r="A47">
        <v>1</v>
      </c>
      <c r="B47" s="10" t="s">
        <v>197</v>
      </c>
      <c r="C47" s="10"/>
      <c r="D47" s="10"/>
      <c r="E47" s="10" t="s">
        <v>165</v>
      </c>
      <c r="F47" s="10"/>
      <c r="G47" s="10"/>
      <c r="H47" s="31">
        <f>PRELIMINARS!L67</f>
        <v>4</v>
      </c>
    </row>
    <row r="48" spans="1:8" ht="12.75">
      <c r="A48">
        <v>2</v>
      </c>
      <c r="B48" s="10" t="s">
        <v>196</v>
      </c>
      <c r="C48" s="10"/>
      <c r="D48" s="10"/>
      <c r="E48" s="10" t="s">
        <v>173</v>
      </c>
      <c r="F48" s="10"/>
      <c r="G48" s="10"/>
      <c r="H48" s="31">
        <f>PRELIMINARS!L65</f>
        <v>2.499999999999999</v>
      </c>
    </row>
    <row r="49" ht="13.5" thickBot="1"/>
    <row r="50" spans="1:6" ht="13.5" thickBot="1">
      <c r="A50" s="72" t="s">
        <v>89</v>
      </c>
      <c r="B50" s="73"/>
      <c r="C50" s="73"/>
      <c r="D50" s="74"/>
      <c r="F50" s="15" t="s">
        <v>180</v>
      </c>
    </row>
    <row r="52" spans="1:8" ht="12.75">
      <c r="A52" s="10" t="s">
        <v>157</v>
      </c>
      <c r="B52" s="10" t="s">
        <v>158</v>
      </c>
      <c r="C52" s="10"/>
      <c r="D52" s="10"/>
      <c r="E52" s="10" t="s">
        <v>159</v>
      </c>
      <c r="H52" s="19" t="s">
        <v>279</v>
      </c>
    </row>
    <row r="54" spans="1:8" ht="12.75">
      <c r="A54" s="10">
        <v>1</v>
      </c>
      <c r="B54" s="10" t="s">
        <v>206</v>
      </c>
      <c r="C54" s="10"/>
      <c r="D54" s="10"/>
      <c r="E54" s="10" t="s">
        <v>187</v>
      </c>
      <c r="F54" s="10"/>
      <c r="G54" s="10"/>
      <c r="H54" s="31">
        <f>PRELIMINARS!L87</f>
        <v>10.900000000000004</v>
      </c>
    </row>
    <row r="55" spans="1:8" ht="12.75">
      <c r="A55" s="10">
        <v>2</v>
      </c>
      <c r="B55" s="10" t="s">
        <v>207</v>
      </c>
      <c r="C55" s="10"/>
      <c r="D55" s="10"/>
      <c r="E55" s="10" t="s">
        <v>175</v>
      </c>
      <c r="F55" s="10"/>
      <c r="G55" s="10"/>
      <c r="H55" s="31">
        <f>PRELIMINARS!L89</f>
        <v>9.75</v>
      </c>
    </row>
    <row r="56" spans="1:8" ht="12.75">
      <c r="A56" s="10">
        <v>3</v>
      </c>
      <c r="B56" s="10" t="s">
        <v>204</v>
      </c>
      <c r="C56" s="10"/>
      <c r="D56" s="10"/>
      <c r="E56" s="10" t="s">
        <v>165</v>
      </c>
      <c r="F56" s="10"/>
      <c r="G56" s="10"/>
      <c r="H56" s="31">
        <f>PRELIMINARS!L83</f>
        <v>9.149999999999999</v>
      </c>
    </row>
    <row r="57" spans="1:8" ht="12.75">
      <c r="A57" s="10">
        <v>4</v>
      </c>
      <c r="B57" s="10" t="s">
        <v>205</v>
      </c>
      <c r="C57" s="10"/>
      <c r="D57" s="10"/>
      <c r="E57" s="10" t="s">
        <v>185</v>
      </c>
      <c r="F57" s="10"/>
      <c r="G57" s="10"/>
      <c r="H57" s="31">
        <f>PRELIMINARS!L85</f>
        <v>8</v>
      </c>
    </row>
    <row r="58" spans="1:8" ht="12.75">
      <c r="A58" s="10">
        <v>5</v>
      </c>
      <c r="B58" s="10" t="s">
        <v>199</v>
      </c>
      <c r="C58" s="10"/>
      <c r="D58" s="10"/>
      <c r="E58" s="10" t="s">
        <v>175</v>
      </c>
      <c r="F58" s="10"/>
      <c r="G58" s="10"/>
      <c r="H58" s="31">
        <f>PRELIMINARS!L75</f>
        <v>7.550000000000002</v>
      </c>
    </row>
    <row r="59" spans="1:8" ht="12.75">
      <c r="A59" s="10">
        <v>6</v>
      </c>
      <c r="B59" s="10" t="s">
        <v>201</v>
      </c>
      <c r="C59" s="10"/>
      <c r="D59" s="10"/>
      <c r="E59" s="10" t="s">
        <v>202</v>
      </c>
      <c r="F59" s="10"/>
      <c r="G59" s="10"/>
      <c r="H59" s="31">
        <f>PRELIMINARS!L79</f>
        <v>6.8500000000000005</v>
      </c>
    </row>
    <row r="60" spans="1:8" ht="12.75">
      <c r="A60">
        <v>7</v>
      </c>
      <c r="B60" t="s">
        <v>200</v>
      </c>
      <c r="E60" t="s">
        <v>185</v>
      </c>
      <c r="H60" s="20">
        <f>PRELIMINARS!L77</f>
        <v>5.949999999999998</v>
      </c>
    </row>
    <row r="61" spans="1:8" ht="12.75">
      <c r="A61">
        <v>8</v>
      </c>
      <c r="B61" t="s">
        <v>198</v>
      </c>
      <c r="E61" t="s">
        <v>163</v>
      </c>
      <c r="H61" s="20">
        <f>PRELIMINARS!L73</f>
        <v>0</v>
      </c>
    </row>
    <row r="62" spans="1:8" ht="12.75">
      <c r="A62">
        <v>9</v>
      </c>
      <c r="B62" t="s">
        <v>203</v>
      </c>
      <c r="E62" t="s">
        <v>185</v>
      </c>
      <c r="H62" s="20">
        <f>PRELIMINARS!L81</f>
        <v>0</v>
      </c>
    </row>
    <row r="63" ht="13.5" thickBot="1"/>
    <row r="64" spans="1:8" ht="13.5" thickBot="1">
      <c r="A64" s="72" t="s">
        <v>208</v>
      </c>
      <c r="B64" s="73"/>
      <c r="C64" s="73"/>
      <c r="D64" s="74"/>
      <c r="F64" s="15" t="s">
        <v>180</v>
      </c>
      <c r="H64" s="19" t="s">
        <v>279</v>
      </c>
    </row>
    <row r="66" spans="1:5" ht="12.75">
      <c r="A66" s="10" t="s">
        <v>157</v>
      </c>
      <c r="B66" s="10" t="s">
        <v>158</v>
      </c>
      <c r="C66" s="10"/>
      <c r="D66" s="10"/>
      <c r="E66" s="10" t="s">
        <v>159</v>
      </c>
    </row>
    <row r="68" spans="1:8" s="10" customFormat="1" ht="12.75">
      <c r="A68" s="10">
        <v>1</v>
      </c>
      <c r="B68" s="12" t="s">
        <v>215</v>
      </c>
      <c r="E68" s="12" t="s">
        <v>187</v>
      </c>
      <c r="H68" s="31">
        <f>PRELIMINARS!L105</f>
        <v>4.8</v>
      </c>
    </row>
    <row r="69" spans="1:8" s="10" customFormat="1" ht="12.75">
      <c r="A69" s="10">
        <v>2</v>
      </c>
      <c r="B69" s="12" t="s">
        <v>216</v>
      </c>
      <c r="C69" s="12"/>
      <c r="D69" s="12"/>
      <c r="E69" s="12" t="s">
        <v>178</v>
      </c>
      <c r="G69" s="12"/>
      <c r="H69" s="31">
        <f>PRELIMINARS!L107</f>
        <v>4.8</v>
      </c>
    </row>
    <row r="70" spans="1:8" s="10" customFormat="1" ht="12.75">
      <c r="A70" s="10">
        <v>3</v>
      </c>
      <c r="B70" s="12" t="s">
        <v>214</v>
      </c>
      <c r="C70" s="12"/>
      <c r="D70" s="12"/>
      <c r="E70" s="12" t="s">
        <v>178</v>
      </c>
      <c r="G70" s="12"/>
      <c r="H70" s="31">
        <f>PRELIMINARS!L103</f>
        <v>4.3</v>
      </c>
    </row>
    <row r="71" spans="1:8" s="10" customFormat="1" ht="12.75">
      <c r="A71" s="10">
        <v>4</v>
      </c>
      <c r="B71" s="12" t="s">
        <v>213</v>
      </c>
      <c r="C71" s="12"/>
      <c r="D71" s="12"/>
      <c r="E71" s="12" t="s">
        <v>178</v>
      </c>
      <c r="G71" s="12"/>
      <c r="H71" s="31">
        <f>PRELIMINARS!L99</f>
        <v>3.6500000000000004</v>
      </c>
    </row>
    <row r="72" spans="1:8" s="10" customFormat="1" ht="12.75">
      <c r="A72" s="10">
        <v>5</v>
      </c>
      <c r="B72" s="12" t="s">
        <v>168</v>
      </c>
      <c r="C72" s="12"/>
      <c r="D72" s="12"/>
      <c r="E72" s="17" t="s">
        <v>169</v>
      </c>
      <c r="G72" s="12"/>
      <c r="H72" s="31">
        <f>PRELIMINARS!L101</f>
        <v>3.65</v>
      </c>
    </row>
    <row r="73" spans="1:8" s="10" customFormat="1" ht="12.75">
      <c r="A73" s="10">
        <v>6</v>
      </c>
      <c r="B73" s="12" t="s">
        <v>209</v>
      </c>
      <c r="C73" s="12"/>
      <c r="D73" s="12"/>
      <c r="E73" s="12" t="s">
        <v>210</v>
      </c>
      <c r="G73" s="12"/>
      <c r="H73" s="31">
        <f>PRELIMINARS!L95</f>
        <v>2.7</v>
      </c>
    </row>
    <row r="74" spans="1:8" ht="12.75">
      <c r="A74">
        <v>7</v>
      </c>
      <c r="B74" s="11" t="s">
        <v>211</v>
      </c>
      <c r="C74" s="11"/>
      <c r="D74" s="11"/>
      <c r="E74" s="11" t="s">
        <v>212</v>
      </c>
      <c r="G74" s="12"/>
      <c r="H74" s="20">
        <f>PRELIMINARS!L97</f>
        <v>1.9000000000000004</v>
      </c>
    </row>
    <row r="75" spans="2:8" ht="13.5" thickBot="1">
      <c r="B75" s="12"/>
      <c r="C75" s="12"/>
      <c r="D75" s="12"/>
      <c r="E75" s="12"/>
      <c r="G75" s="12"/>
      <c r="H75" s="12"/>
    </row>
    <row r="76" spans="1:6" ht="13.5" thickBot="1">
      <c r="A76" s="72" t="s">
        <v>217</v>
      </c>
      <c r="B76" s="73"/>
      <c r="C76" s="73"/>
      <c r="D76" s="74"/>
      <c r="F76" s="14"/>
    </row>
    <row r="78" spans="1:8" ht="12.75">
      <c r="A78" s="10" t="s">
        <v>157</v>
      </c>
      <c r="B78" s="10" t="s">
        <v>158</v>
      </c>
      <c r="C78" s="10"/>
      <c r="D78" s="10"/>
      <c r="E78" s="10" t="s">
        <v>159</v>
      </c>
      <c r="H78" s="19" t="s">
        <v>279</v>
      </c>
    </row>
    <row r="80" spans="1:8" s="10" customFormat="1" ht="12.75">
      <c r="A80" s="10">
        <v>1</v>
      </c>
      <c r="B80" s="12" t="s">
        <v>201</v>
      </c>
      <c r="C80" s="12"/>
      <c r="D80" s="12"/>
      <c r="E80" s="12" t="s">
        <v>202</v>
      </c>
      <c r="G80" s="12"/>
      <c r="H80" s="31">
        <f>PRELIMINARS!L123</f>
        <v>7.25</v>
      </c>
    </row>
    <row r="81" spans="1:8" s="10" customFormat="1" ht="12.75">
      <c r="A81" s="10">
        <v>2</v>
      </c>
      <c r="B81" s="12" t="s">
        <v>164</v>
      </c>
      <c r="C81" s="12"/>
      <c r="D81" s="12"/>
      <c r="E81" s="12" t="s">
        <v>165</v>
      </c>
      <c r="G81" s="12"/>
      <c r="H81" s="31">
        <f>PRELIMINARS!L119</f>
        <v>4.749999999999999</v>
      </c>
    </row>
    <row r="82" spans="1:8" s="10" customFormat="1" ht="12.75">
      <c r="A82" s="10">
        <v>3</v>
      </c>
      <c r="B82" s="12" t="s">
        <v>220</v>
      </c>
      <c r="C82" s="12"/>
      <c r="D82" s="12"/>
      <c r="E82" s="12" t="s">
        <v>163</v>
      </c>
      <c r="G82" s="12"/>
      <c r="H82" s="31">
        <f>PRELIMINARS!L117</f>
        <v>4.649999999999999</v>
      </c>
    </row>
    <row r="83" spans="1:8" ht="12.75">
      <c r="A83">
        <v>4</v>
      </c>
      <c r="B83" s="11" t="s">
        <v>170</v>
      </c>
      <c r="C83" s="11"/>
      <c r="D83" s="11"/>
      <c r="E83" s="16" t="s">
        <v>165</v>
      </c>
      <c r="G83" s="12"/>
      <c r="H83" s="20">
        <f>PRELIMINARS!L121</f>
        <v>4.5</v>
      </c>
    </row>
    <row r="84" spans="1:8" ht="12.75">
      <c r="A84">
        <v>5</v>
      </c>
      <c r="B84" s="11" t="s">
        <v>219</v>
      </c>
      <c r="C84" s="11"/>
      <c r="D84" s="11"/>
      <c r="E84" s="11" t="s">
        <v>212</v>
      </c>
      <c r="G84" s="12"/>
      <c r="H84" s="20">
        <f>PRELIMINARS!L115</f>
        <v>2.1</v>
      </c>
    </row>
    <row r="85" spans="1:8" ht="12.75">
      <c r="A85">
        <v>6</v>
      </c>
      <c r="B85" s="11" t="s">
        <v>218</v>
      </c>
      <c r="C85" s="11"/>
      <c r="D85" s="11"/>
      <c r="E85" s="11" t="s">
        <v>202</v>
      </c>
      <c r="G85" s="12"/>
      <c r="H85" s="20">
        <f>PRELIMINARS!L113</f>
        <v>0.5499999999999998</v>
      </c>
    </row>
    <row r="86" ht="13.5" thickBot="1"/>
    <row r="87" spans="1:6" ht="13.5" thickBot="1">
      <c r="A87" s="72" t="s">
        <v>221</v>
      </c>
      <c r="B87" s="73"/>
      <c r="C87" s="73"/>
      <c r="D87" s="74"/>
      <c r="F87" s="14"/>
    </row>
    <row r="89" spans="1:8" ht="12.75">
      <c r="A89" s="10" t="s">
        <v>157</v>
      </c>
      <c r="B89" s="10" t="s">
        <v>158</v>
      </c>
      <c r="C89" s="10"/>
      <c r="D89" s="10"/>
      <c r="E89" s="10" t="s">
        <v>159</v>
      </c>
      <c r="H89" s="19" t="s">
        <v>279</v>
      </c>
    </row>
    <row r="91" spans="1:8" s="10" customFormat="1" ht="12.75">
      <c r="A91" s="10">
        <v>1</v>
      </c>
      <c r="B91" s="12" t="s">
        <v>226</v>
      </c>
      <c r="C91" s="12"/>
      <c r="D91" s="12"/>
      <c r="E91" s="12" t="s">
        <v>187</v>
      </c>
      <c r="G91" s="12"/>
      <c r="H91" s="31">
        <f>PRELIMINARS!L139</f>
        <v>11.85</v>
      </c>
    </row>
    <row r="92" spans="1:8" s="10" customFormat="1" ht="12.75">
      <c r="A92" s="10">
        <v>2</v>
      </c>
      <c r="B92" s="12" t="s">
        <v>204</v>
      </c>
      <c r="E92" s="12" t="s">
        <v>165</v>
      </c>
      <c r="H92" s="31">
        <f>PRELIMINARS!L137</f>
        <v>6.4</v>
      </c>
    </row>
    <row r="93" spans="1:8" s="10" customFormat="1" ht="12.75">
      <c r="A93" s="10">
        <v>3</v>
      </c>
      <c r="B93" s="12" t="s">
        <v>192</v>
      </c>
      <c r="C93" s="12"/>
      <c r="D93" s="12"/>
      <c r="E93" s="12" t="s">
        <v>165</v>
      </c>
      <c r="G93" s="12"/>
      <c r="H93" s="31">
        <f>PRELIMINARS!L135</f>
        <v>5.6</v>
      </c>
    </row>
    <row r="94" spans="1:8" ht="12.75">
      <c r="A94">
        <v>4</v>
      </c>
      <c r="B94" s="11" t="s">
        <v>225</v>
      </c>
      <c r="C94" s="11"/>
      <c r="D94" s="11"/>
      <c r="E94" s="11" t="s">
        <v>178</v>
      </c>
      <c r="G94" s="12"/>
      <c r="H94" s="20">
        <f>PRELIMINARS!L133</f>
        <v>4.699999999999999</v>
      </c>
    </row>
    <row r="95" spans="1:8" ht="12.75">
      <c r="A95">
        <v>5</v>
      </c>
      <c r="B95" s="11" t="s">
        <v>224</v>
      </c>
      <c r="C95" s="11"/>
      <c r="D95" s="11"/>
      <c r="E95" s="11" t="s">
        <v>223</v>
      </c>
      <c r="G95" s="12"/>
      <c r="H95" s="20">
        <f>PRELIMINARS!L131</f>
        <v>3.0999999999999988</v>
      </c>
    </row>
    <row r="96" spans="1:8" ht="12.75">
      <c r="A96">
        <v>6</v>
      </c>
      <c r="B96" s="11" t="s">
        <v>222</v>
      </c>
      <c r="C96" s="11"/>
      <c r="D96" s="11"/>
      <c r="E96" s="11" t="s">
        <v>223</v>
      </c>
      <c r="G96" s="12"/>
      <c r="H96" s="20">
        <f>PRELIMINARS!L129</f>
        <v>2.250000000000001</v>
      </c>
    </row>
    <row r="97" spans="2:8" ht="13.5" thickBot="1">
      <c r="B97" s="12"/>
      <c r="C97" s="12"/>
      <c r="D97" s="12"/>
      <c r="E97" s="17"/>
      <c r="G97" s="12"/>
      <c r="H97" s="12"/>
    </row>
    <row r="98" spans="1:6" ht="13.5" thickBot="1">
      <c r="A98" s="72" t="s">
        <v>227</v>
      </c>
      <c r="B98" s="73"/>
      <c r="C98" s="73"/>
      <c r="D98" s="74"/>
      <c r="F98" s="15" t="s">
        <v>180</v>
      </c>
    </row>
    <row r="100" spans="1:8" ht="12.75">
      <c r="A100" s="10" t="s">
        <v>157</v>
      </c>
      <c r="B100" s="10" t="s">
        <v>158</v>
      </c>
      <c r="C100" s="10"/>
      <c r="D100" s="10"/>
      <c r="E100" s="10"/>
      <c r="F100" s="10" t="s">
        <v>159</v>
      </c>
      <c r="H100" s="19" t="s">
        <v>279</v>
      </c>
    </row>
    <row r="102" spans="1:8" s="10" customFormat="1" ht="12.75">
      <c r="A102" s="10">
        <v>1</v>
      </c>
      <c r="B102" s="34" t="s">
        <v>232</v>
      </c>
      <c r="C102" s="34"/>
      <c r="D102" s="34"/>
      <c r="E102" s="34"/>
      <c r="F102" s="34" t="s">
        <v>169</v>
      </c>
      <c r="H102" s="31">
        <f>PRELIMINARS!K157</f>
        <v>19.6</v>
      </c>
    </row>
    <row r="103" spans="1:8" s="10" customFormat="1" ht="12.75">
      <c r="A103" s="10">
        <v>2</v>
      </c>
      <c r="B103" s="12" t="s">
        <v>230</v>
      </c>
      <c r="C103" s="12"/>
      <c r="D103" s="12"/>
      <c r="E103" s="12"/>
      <c r="F103" s="12" t="s">
        <v>187</v>
      </c>
      <c r="H103" s="31">
        <f>PRELIMINARS!K151</f>
        <v>15.8</v>
      </c>
    </row>
    <row r="104" spans="1:8" s="10" customFormat="1" ht="12.75">
      <c r="A104" s="10">
        <v>3</v>
      </c>
      <c r="B104" s="12" t="s">
        <v>355</v>
      </c>
      <c r="C104" s="12"/>
      <c r="D104" s="12"/>
      <c r="E104" s="12"/>
      <c r="F104" s="12" t="s">
        <v>178</v>
      </c>
      <c r="H104" s="31">
        <f>PRELIMINARS!K153</f>
        <v>12.9</v>
      </c>
    </row>
    <row r="105" spans="1:8" s="10" customFormat="1" ht="12.75">
      <c r="A105" s="10">
        <v>4</v>
      </c>
      <c r="B105" s="12" t="s">
        <v>231</v>
      </c>
      <c r="F105" s="12" t="s">
        <v>175</v>
      </c>
      <c r="H105" s="31">
        <f>PRELIMINARS!K155</f>
        <v>12.9</v>
      </c>
    </row>
    <row r="106" spans="1:8" s="10" customFormat="1" ht="12.75">
      <c r="A106" s="10">
        <v>5</v>
      </c>
      <c r="B106" s="12" t="s">
        <v>228</v>
      </c>
      <c r="C106" s="12"/>
      <c r="D106" s="12"/>
      <c r="E106" s="12"/>
      <c r="F106" s="12" t="s">
        <v>161</v>
      </c>
      <c r="H106" s="31">
        <f>PRELIMINARS!K147</f>
        <v>12.6</v>
      </c>
    </row>
    <row r="107" spans="1:8" s="10" customFormat="1" ht="12.75">
      <c r="A107" s="10">
        <v>6</v>
      </c>
      <c r="B107" s="12" t="s">
        <v>229</v>
      </c>
      <c r="C107" s="12"/>
      <c r="D107" s="12"/>
      <c r="E107" s="12"/>
      <c r="F107" s="12" t="s">
        <v>189</v>
      </c>
      <c r="H107" s="31">
        <f>PRELIMINARS!K149</f>
        <v>10.9</v>
      </c>
    </row>
    <row r="108" spans="1:8" ht="12.75">
      <c r="A108">
        <v>7</v>
      </c>
      <c r="B108" s="11" t="s">
        <v>37</v>
      </c>
      <c r="C108" s="11"/>
      <c r="D108" s="11"/>
      <c r="E108" s="11"/>
      <c r="F108" s="11" t="s">
        <v>175</v>
      </c>
      <c r="H108" s="20">
        <f>PRELIMINARS!K145</f>
        <v>9.6</v>
      </c>
    </row>
    <row r="109" ht="13.5" thickBot="1"/>
    <row r="110" spans="1:6" ht="13.5" thickBot="1">
      <c r="A110" s="72" t="s">
        <v>233</v>
      </c>
      <c r="B110" s="73"/>
      <c r="C110" s="73"/>
      <c r="D110" s="74"/>
      <c r="F110" s="15" t="s">
        <v>180</v>
      </c>
    </row>
    <row r="112" spans="1:8" ht="12.75">
      <c r="A112" s="10" t="s">
        <v>157</v>
      </c>
      <c r="B112" s="10" t="s">
        <v>158</v>
      </c>
      <c r="C112" s="10"/>
      <c r="D112" s="10"/>
      <c r="E112" s="10"/>
      <c r="F112" s="10" t="s">
        <v>159</v>
      </c>
      <c r="H112" s="19" t="s">
        <v>279</v>
      </c>
    </row>
    <row r="114" spans="1:8" s="10" customFormat="1" ht="12.75">
      <c r="A114" s="10">
        <v>1</v>
      </c>
      <c r="B114" s="12" t="s">
        <v>245</v>
      </c>
      <c r="C114" s="12"/>
      <c r="D114" s="12"/>
      <c r="E114" s="12"/>
      <c r="F114" s="12" t="s">
        <v>178</v>
      </c>
      <c r="H114" s="31">
        <f>PRELIMINARS!K183</f>
        <v>29.1</v>
      </c>
    </row>
    <row r="115" spans="1:8" s="10" customFormat="1" ht="12.75">
      <c r="A115" s="10">
        <v>2</v>
      </c>
      <c r="B115" s="12" t="s">
        <v>243</v>
      </c>
      <c r="C115" s="12"/>
      <c r="D115" s="12"/>
      <c r="E115" s="12"/>
      <c r="F115" s="12" t="s">
        <v>178</v>
      </c>
      <c r="H115" s="31">
        <f>PRELIMINARS!K179</f>
        <v>27.4</v>
      </c>
    </row>
    <row r="116" spans="1:8" s="10" customFormat="1" ht="12.75">
      <c r="A116" s="10">
        <v>3</v>
      </c>
      <c r="B116" s="12" t="s">
        <v>242</v>
      </c>
      <c r="C116" s="12"/>
      <c r="D116" s="12"/>
      <c r="E116" s="12"/>
      <c r="F116" s="12" t="s">
        <v>165</v>
      </c>
      <c r="H116" s="31">
        <f>PRELIMINARS!K177</f>
        <v>25.1</v>
      </c>
    </row>
    <row r="117" spans="1:8" s="10" customFormat="1" ht="12.75">
      <c r="A117" s="10">
        <v>4</v>
      </c>
      <c r="B117" s="12" t="s">
        <v>241</v>
      </c>
      <c r="F117" s="12" t="s">
        <v>189</v>
      </c>
      <c r="H117" s="31">
        <f>PRELIMINARS!K175</f>
        <v>24.2</v>
      </c>
    </row>
    <row r="118" spans="1:8" s="10" customFormat="1" ht="12.75">
      <c r="A118" s="10">
        <v>5</v>
      </c>
      <c r="B118" s="12" t="s">
        <v>240</v>
      </c>
      <c r="C118" s="12"/>
      <c r="D118" s="12"/>
      <c r="E118" s="12"/>
      <c r="F118" s="12" t="s">
        <v>165</v>
      </c>
      <c r="H118" s="31">
        <f>PRELIMINARS!K173</f>
        <v>24.1</v>
      </c>
    </row>
    <row r="119" spans="1:8" s="10" customFormat="1" ht="12.75">
      <c r="A119" s="10">
        <v>6</v>
      </c>
      <c r="B119" s="12" t="s">
        <v>236</v>
      </c>
      <c r="C119" s="12"/>
      <c r="D119" s="12"/>
      <c r="E119" s="12"/>
      <c r="F119" s="12" t="s">
        <v>169</v>
      </c>
      <c r="H119" s="31">
        <f>PRELIMINARS!K165</f>
        <v>23.6</v>
      </c>
    </row>
    <row r="120" spans="1:8" ht="12.75">
      <c r="A120">
        <v>7</v>
      </c>
      <c r="B120" s="11" t="s">
        <v>244</v>
      </c>
      <c r="C120" s="11"/>
      <c r="D120" s="11"/>
      <c r="E120" s="11"/>
      <c r="F120" s="11" t="s">
        <v>187</v>
      </c>
      <c r="H120" s="20">
        <f>PRELIMINARS!K181</f>
        <v>22.9</v>
      </c>
    </row>
    <row r="121" spans="1:8" ht="12.75">
      <c r="A121">
        <v>8</v>
      </c>
      <c r="B121" s="11" t="s">
        <v>238</v>
      </c>
      <c r="C121" s="11"/>
      <c r="D121" s="11"/>
      <c r="E121" s="11"/>
      <c r="F121" s="11" t="s">
        <v>161</v>
      </c>
      <c r="H121" s="20">
        <f>PRELIMINARS!K169</f>
        <v>20.5</v>
      </c>
    </row>
    <row r="122" spans="1:8" ht="12.75">
      <c r="A122">
        <v>9</v>
      </c>
      <c r="B122" s="11" t="s">
        <v>237</v>
      </c>
      <c r="C122" s="11"/>
      <c r="D122" s="11"/>
      <c r="E122" s="11"/>
      <c r="F122" s="11" t="s">
        <v>182</v>
      </c>
      <c r="H122" s="20">
        <f>PRELIMINARS!K167</f>
        <v>20.1</v>
      </c>
    </row>
    <row r="123" spans="1:8" ht="12.75">
      <c r="A123">
        <v>10</v>
      </c>
      <c r="B123" s="11" t="s">
        <v>239</v>
      </c>
      <c r="C123" s="11"/>
      <c r="D123" s="11"/>
      <c r="E123" s="11"/>
      <c r="F123" s="11" t="s">
        <v>163</v>
      </c>
      <c r="H123" s="20">
        <f>PRELIMINARS!K171</f>
        <v>18</v>
      </c>
    </row>
    <row r="124" spans="1:8" ht="12.75">
      <c r="A124">
        <v>11</v>
      </c>
      <c r="B124" s="11" t="s">
        <v>234</v>
      </c>
      <c r="C124" s="11"/>
      <c r="D124" s="11"/>
      <c r="E124" s="11"/>
      <c r="F124" s="11" t="s">
        <v>235</v>
      </c>
      <c r="H124" s="20">
        <f>PRELIMINARS!K163</f>
        <v>15.3</v>
      </c>
    </row>
    <row r="125" ht="13.5" thickBot="1"/>
    <row r="126" spans="1:8" ht="13.5" thickBot="1">
      <c r="A126" s="72" t="s">
        <v>246</v>
      </c>
      <c r="B126" s="73"/>
      <c r="C126" s="73"/>
      <c r="D126" s="74"/>
      <c r="F126" s="15" t="s">
        <v>180</v>
      </c>
      <c r="H126" s="19"/>
    </row>
    <row r="128" spans="1:8" ht="12.75">
      <c r="A128" s="10" t="s">
        <v>157</v>
      </c>
      <c r="B128" s="10" t="s">
        <v>158</v>
      </c>
      <c r="C128" s="10"/>
      <c r="D128" s="10"/>
      <c r="E128" s="10"/>
      <c r="F128" s="10" t="s">
        <v>159</v>
      </c>
      <c r="H128" s="19" t="s">
        <v>279</v>
      </c>
    </row>
    <row r="130" spans="1:8" ht="12.75">
      <c r="A130" s="10">
        <v>1</v>
      </c>
      <c r="B130" s="12" t="s">
        <v>257</v>
      </c>
      <c r="C130" s="12"/>
      <c r="D130" s="12"/>
      <c r="E130" s="12"/>
      <c r="F130" s="12" t="s">
        <v>175</v>
      </c>
      <c r="G130" s="10"/>
      <c r="H130" s="31">
        <f>PRELIMINARS!K205</f>
        <v>42.4</v>
      </c>
    </row>
    <row r="131" spans="1:8" ht="12.75">
      <c r="A131" s="10">
        <v>2</v>
      </c>
      <c r="B131" s="12" t="s">
        <v>254</v>
      </c>
      <c r="C131" s="12"/>
      <c r="D131" s="12"/>
      <c r="E131" s="12"/>
      <c r="F131" s="12" t="s">
        <v>255</v>
      </c>
      <c r="G131" s="10"/>
      <c r="H131" s="31">
        <f>PRELIMINARS!K201</f>
        <v>34.3</v>
      </c>
    </row>
    <row r="132" spans="1:8" ht="12.75">
      <c r="A132" s="10">
        <v>3</v>
      </c>
      <c r="B132" s="12" t="s">
        <v>256</v>
      </c>
      <c r="C132" s="12"/>
      <c r="D132" s="12"/>
      <c r="E132" s="12"/>
      <c r="F132" s="12" t="s">
        <v>178</v>
      </c>
      <c r="G132" s="10"/>
      <c r="H132" s="31">
        <f>PRELIMINARS!K203</f>
        <v>32.1</v>
      </c>
    </row>
    <row r="133" spans="1:8" ht="12.75">
      <c r="A133" s="10">
        <v>4</v>
      </c>
      <c r="B133" s="12" t="s">
        <v>253</v>
      </c>
      <c r="C133" s="10"/>
      <c r="D133" s="10"/>
      <c r="E133" s="10"/>
      <c r="F133" s="12" t="s">
        <v>202</v>
      </c>
      <c r="G133" s="10"/>
      <c r="H133" s="31">
        <f>PRELIMINARS!K199</f>
        <v>30.9</v>
      </c>
    </row>
    <row r="134" spans="1:8" ht="12.75">
      <c r="A134" s="10">
        <v>5</v>
      </c>
      <c r="B134" s="12" t="s">
        <v>250</v>
      </c>
      <c r="C134" s="12"/>
      <c r="D134" s="12"/>
      <c r="E134" s="12"/>
      <c r="F134" s="12" t="s">
        <v>161</v>
      </c>
      <c r="G134" s="10"/>
      <c r="H134" s="31">
        <f>PRELIMINARS!K195</f>
        <v>27.4</v>
      </c>
    </row>
    <row r="135" spans="1:8" ht="12.75">
      <c r="A135" s="10">
        <v>6</v>
      </c>
      <c r="B135" s="12" t="s">
        <v>249</v>
      </c>
      <c r="C135" s="12"/>
      <c r="D135" s="12"/>
      <c r="E135" s="12"/>
      <c r="F135" s="12" t="s">
        <v>178</v>
      </c>
      <c r="G135" s="10"/>
      <c r="H135" s="31">
        <f>PRELIMINARS!K193</f>
        <v>25</v>
      </c>
    </row>
    <row r="136" spans="1:8" ht="12.75">
      <c r="A136">
        <v>7</v>
      </c>
      <c r="B136" s="11" t="s">
        <v>251</v>
      </c>
      <c r="C136" s="11"/>
      <c r="D136" s="11"/>
      <c r="E136" s="11"/>
      <c r="F136" s="11" t="s">
        <v>252</v>
      </c>
      <c r="H136" s="20">
        <f>PRELIMINARS!K197</f>
        <v>24.9</v>
      </c>
    </row>
    <row r="137" spans="1:8" ht="12.75">
      <c r="A137">
        <v>8</v>
      </c>
      <c r="B137" s="11" t="s">
        <v>248</v>
      </c>
      <c r="C137" s="11"/>
      <c r="D137" s="11"/>
      <c r="E137" s="11"/>
      <c r="F137" s="11" t="s">
        <v>212</v>
      </c>
      <c r="H137" s="20">
        <f>PRELIMINARS!K191</f>
        <v>20.9</v>
      </c>
    </row>
    <row r="138" spans="1:8" ht="12.75">
      <c r="A138">
        <v>9</v>
      </c>
      <c r="B138" s="11" t="s">
        <v>247</v>
      </c>
      <c r="C138" s="11"/>
      <c r="D138" s="11"/>
      <c r="E138" s="11"/>
      <c r="F138" s="11" t="s">
        <v>185</v>
      </c>
      <c r="H138" s="20">
        <f>PRELIMINARS!K189</f>
        <v>18.6</v>
      </c>
    </row>
    <row r="139" spans="2:8" ht="13.5" thickBot="1">
      <c r="B139" s="11"/>
      <c r="C139" s="11"/>
      <c r="D139" s="11"/>
      <c r="E139" s="11"/>
      <c r="F139" s="11"/>
      <c r="H139" s="11"/>
    </row>
    <row r="140" spans="1:6" ht="13.5" thickBot="1">
      <c r="A140" s="72" t="s">
        <v>258</v>
      </c>
      <c r="B140" s="73"/>
      <c r="C140" s="73"/>
      <c r="D140" s="74"/>
      <c r="F140" s="15" t="s">
        <v>180</v>
      </c>
    </row>
    <row r="142" spans="1:8" ht="12.75">
      <c r="A142" s="10" t="s">
        <v>157</v>
      </c>
      <c r="B142" s="10" t="s">
        <v>158</v>
      </c>
      <c r="C142" s="10"/>
      <c r="D142" s="10"/>
      <c r="E142" s="10"/>
      <c r="F142" s="10" t="s">
        <v>159</v>
      </c>
      <c r="H142" s="19" t="s">
        <v>279</v>
      </c>
    </row>
    <row r="144" spans="1:8" s="10" customFormat="1" ht="12.75">
      <c r="A144" s="10">
        <v>1</v>
      </c>
      <c r="B144" s="12" t="s">
        <v>265</v>
      </c>
      <c r="C144" s="12"/>
      <c r="D144" s="12"/>
      <c r="E144" s="12"/>
      <c r="F144" s="12" t="s">
        <v>175</v>
      </c>
      <c r="H144" s="31">
        <f>PRELIMINARS!K223</f>
        <v>54.4</v>
      </c>
    </row>
    <row r="145" spans="1:8" s="10" customFormat="1" ht="12.75">
      <c r="A145" s="10">
        <v>2</v>
      </c>
      <c r="B145" s="12" t="s">
        <v>267</v>
      </c>
      <c r="C145" s="12"/>
      <c r="D145" s="12"/>
      <c r="E145" s="12"/>
      <c r="F145" s="12" t="s">
        <v>187</v>
      </c>
      <c r="H145" s="31">
        <f>PRELIMINARS!K227</f>
        <v>52.5</v>
      </c>
    </row>
    <row r="146" spans="1:8" s="10" customFormat="1" ht="12.75">
      <c r="A146" s="10">
        <v>3</v>
      </c>
      <c r="B146" s="12" t="s">
        <v>268</v>
      </c>
      <c r="C146" s="12"/>
      <c r="D146" s="12"/>
      <c r="E146" s="12"/>
      <c r="F146" s="12" t="s">
        <v>178</v>
      </c>
      <c r="H146" s="31">
        <f>PRELIMINARS!K229</f>
        <v>48.5</v>
      </c>
    </row>
    <row r="147" spans="1:8" s="10" customFormat="1" ht="12.75">
      <c r="A147" s="10">
        <v>4</v>
      </c>
      <c r="B147" s="12" t="s">
        <v>266</v>
      </c>
      <c r="C147" s="12"/>
      <c r="D147" s="12"/>
      <c r="E147" s="12"/>
      <c r="F147" s="12" t="s">
        <v>185</v>
      </c>
      <c r="H147" s="31">
        <f>PRELIMINARS!K225</f>
        <v>47.1</v>
      </c>
    </row>
    <row r="148" spans="1:8" s="10" customFormat="1" ht="12.75">
      <c r="A148" s="10">
        <v>5</v>
      </c>
      <c r="B148" s="10" t="s">
        <v>263</v>
      </c>
      <c r="F148" s="12" t="s">
        <v>169</v>
      </c>
      <c r="H148" s="31">
        <f>PRELIMINARS!K219</f>
        <v>30.6</v>
      </c>
    </row>
    <row r="149" spans="1:8" s="10" customFormat="1" ht="12.75">
      <c r="A149" s="10">
        <v>6</v>
      </c>
      <c r="B149" s="12" t="s">
        <v>261</v>
      </c>
      <c r="C149" s="12"/>
      <c r="D149" s="12"/>
      <c r="E149" s="12"/>
      <c r="F149" s="12" t="s">
        <v>169</v>
      </c>
      <c r="H149" s="31">
        <f>PRELIMINARS!K215</f>
        <v>28.8</v>
      </c>
    </row>
    <row r="150" spans="1:8" ht="12.75">
      <c r="A150">
        <v>7</v>
      </c>
      <c r="B150" s="11" t="s">
        <v>347</v>
      </c>
      <c r="C150" s="11"/>
      <c r="D150" s="11"/>
      <c r="E150" s="11"/>
      <c r="F150" s="11" t="s">
        <v>175</v>
      </c>
      <c r="H150" s="20">
        <f>PRELIMINARS!K211</f>
        <v>26.5</v>
      </c>
    </row>
    <row r="151" spans="1:8" ht="12.75">
      <c r="A151">
        <v>8</v>
      </c>
      <c r="B151" s="11" t="s">
        <v>262</v>
      </c>
      <c r="C151" s="11"/>
      <c r="D151" s="11"/>
      <c r="E151" s="11"/>
      <c r="F151" s="11" t="s">
        <v>185</v>
      </c>
      <c r="H151" s="20">
        <f>PRELIMINARS!K217</f>
        <v>19.9</v>
      </c>
    </row>
    <row r="152" spans="1:8" ht="12.75">
      <c r="A152">
        <v>9</v>
      </c>
      <c r="B152" s="11" t="s">
        <v>259</v>
      </c>
      <c r="C152" s="11"/>
      <c r="D152" s="11"/>
      <c r="E152" s="11"/>
      <c r="F152" s="11" t="s">
        <v>260</v>
      </c>
      <c r="H152" s="20">
        <f>PRELIMINARS!K213</f>
        <v>13.4</v>
      </c>
    </row>
    <row r="153" spans="1:8" ht="12.75">
      <c r="A153">
        <v>10</v>
      </c>
      <c r="B153" s="11" t="s">
        <v>264</v>
      </c>
      <c r="C153" s="13"/>
      <c r="D153" s="13"/>
      <c r="E153" s="13"/>
      <c r="F153" s="11" t="s">
        <v>185</v>
      </c>
      <c r="H153" s="20">
        <f>PRELIMINARS!K221</f>
        <v>0</v>
      </c>
    </row>
    <row r="154" ht="13.5" thickBot="1"/>
    <row r="155" spans="1:4" ht="13.5" thickBot="1">
      <c r="A155" s="72" t="s">
        <v>269</v>
      </c>
      <c r="B155" s="73"/>
      <c r="C155" s="73"/>
      <c r="D155" s="74"/>
    </row>
    <row r="156" ht="12.75">
      <c r="F156" s="10"/>
    </row>
    <row r="157" spans="1:8" ht="12.75">
      <c r="A157" s="10" t="s">
        <v>157</v>
      </c>
      <c r="B157" s="10" t="s">
        <v>158</v>
      </c>
      <c r="C157" s="10"/>
      <c r="D157" s="10"/>
      <c r="E157" s="10"/>
      <c r="F157" s="10" t="s">
        <v>159</v>
      </c>
      <c r="H157" s="19" t="s">
        <v>279</v>
      </c>
    </row>
    <row r="159" spans="1:8" ht="12.75">
      <c r="A159">
        <v>1</v>
      </c>
      <c r="B159" s="13" t="s">
        <v>11</v>
      </c>
      <c r="H159" s="20">
        <f>PRELIMINARS!K239</f>
        <v>13.94</v>
      </c>
    </row>
    <row r="160" spans="1:8" ht="12.75">
      <c r="A160">
        <v>2</v>
      </c>
      <c r="B160" s="11" t="s">
        <v>13</v>
      </c>
      <c r="C160" s="12"/>
      <c r="H160" s="20">
        <f>PRELIMINARS!K235</f>
        <v>11.68</v>
      </c>
    </row>
    <row r="161" spans="1:8" ht="12.75">
      <c r="A161">
        <v>3</v>
      </c>
      <c r="B161" s="11" t="s">
        <v>135</v>
      </c>
      <c r="C161" s="12"/>
      <c r="H161" s="20">
        <f>PRELIMINARS!K237</f>
        <v>0</v>
      </c>
    </row>
    <row r="162" ht="13.5" thickBot="1"/>
    <row r="163" spans="1:4" ht="13.5" thickBot="1">
      <c r="A163" s="72" t="s">
        <v>270</v>
      </c>
      <c r="B163" s="73"/>
      <c r="C163" s="73"/>
      <c r="D163" s="74"/>
    </row>
    <row r="164" ht="12.75">
      <c r="F164" s="10"/>
    </row>
    <row r="165" spans="1:8" ht="12.75">
      <c r="A165" s="10" t="s">
        <v>157</v>
      </c>
      <c r="B165" s="10" t="s">
        <v>158</v>
      </c>
      <c r="C165" s="10"/>
      <c r="D165" s="10"/>
      <c r="E165" s="10"/>
      <c r="F165" s="10" t="s">
        <v>159</v>
      </c>
      <c r="H165" s="19" t="s">
        <v>279</v>
      </c>
    </row>
    <row r="167" spans="1:8" s="10" customFormat="1" ht="12.75">
      <c r="A167" s="10">
        <v>1</v>
      </c>
      <c r="B167" s="10" t="s">
        <v>11</v>
      </c>
      <c r="G167" s="12"/>
      <c r="H167" s="31">
        <f>PRELIMINARS!K247</f>
        <v>22.84</v>
      </c>
    </row>
    <row r="168" spans="1:8" s="10" customFormat="1" ht="12.75">
      <c r="A168" s="10">
        <v>2</v>
      </c>
      <c r="B168" s="10" t="s">
        <v>15</v>
      </c>
      <c r="H168" s="31">
        <f>PRELIMINARS!K251</f>
        <v>22.5</v>
      </c>
    </row>
    <row r="169" spans="1:8" s="10" customFormat="1" ht="12.75">
      <c r="A169" s="10">
        <v>3</v>
      </c>
      <c r="B169" s="10" t="s">
        <v>13</v>
      </c>
      <c r="G169" s="12"/>
      <c r="H169" s="31">
        <f>PRELIMINARS!K245</f>
        <v>17.26</v>
      </c>
    </row>
    <row r="170" spans="1:8" ht="12.75">
      <c r="A170">
        <v>4</v>
      </c>
      <c r="B170" t="s">
        <v>78</v>
      </c>
      <c r="G170" s="12"/>
      <c r="H170" s="20">
        <f>PRELIMINARS!K249</f>
        <v>13.22</v>
      </c>
    </row>
    <row r="171" ht="13.5" thickBot="1"/>
    <row r="172" spans="1:6" ht="13.5" thickBot="1">
      <c r="A172" s="72" t="s">
        <v>271</v>
      </c>
      <c r="B172" s="73"/>
      <c r="C172" s="73"/>
      <c r="D172" s="74"/>
      <c r="F172" s="15" t="s">
        <v>272</v>
      </c>
    </row>
    <row r="173" ht="12.75">
      <c r="F173" s="10"/>
    </row>
    <row r="174" spans="1:8" ht="12.75">
      <c r="A174" s="10" t="s">
        <v>157</v>
      </c>
      <c r="B174" s="10" t="s">
        <v>158</v>
      </c>
      <c r="C174" s="10"/>
      <c r="D174" s="10"/>
      <c r="E174" s="10"/>
      <c r="F174" s="10" t="s">
        <v>159</v>
      </c>
      <c r="H174" s="19" t="s">
        <v>279</v>
      </c>
    </row>
    <row r="176" spans="1:8" s="10" customFormat="1" ht="12.75">
      <c r="A176" s="10">
        <v>1</v>
      </c>
      <c r="B176" s="10" t="s">
        <v>135</v>
      </c>
      <c r="F176" s="12"/>
      <c r="H176" s="31">
        <f>PRELIMINARS!K267</f>
        <v>37.375</v>
      </c>
    </row>
    <row r="177" spans="1:8" s="10" customFormat="1" ht="12.75">
      <c r="A177" s="10">
        <v>2</v>
      </c>
      <c r="B177" s="10" t="s">
        <v>13</v>
      </c>
      <c r="H177" s="31">
        <f>PRELIMINARS!K265</f>
        <v>35.3</v>
      </c>
    </row>
    <row r="178" spans="1:8" s="10" customFormat="1" ht="12.75">
      <c r="A178" s="10">
        <v>3</v>
      </c>
      <c r="B178" s="10" t="s">
        <v>78</v>
      </c>
      <c r="F178" s="12"/>
      <c r="H178" s="31">
        <f>PRELIMINARS!K259</f>
        <v>30.55</v>
      </c>
    </row>
    <row r="179" spans="1:8" ht="12.75">
      <c r="A179">
        <v>4</v>
      </c>
      <c r="B179" t="s">
        <v>136</v>
      </c>
      <c r="H179" s="20">
        <f>PRELIMINARS!K263</f>
        <v>30.48</v>
      </c>
    </row>
    <row r="180" spans="1:8" ht="12.75">
      <c r="A180">
        <v>5</v>
      </c>
      <c r="B180" t="s">
        <v>18</v>
      </c>
      <c r="F180" s="12"/>
      <c r="H180" s="20">
        <f>PRELIMINARS!K261</f>
        <v>24.8</v>
      </c>
    </row>
    <row r="181" spans="1:8" ht="12.75">
      <c r="A181">
        <v>6</v>
      </c>
      <c r="B181" t="s">
        <v>60</v>
      </c>
      <c r="F181" s="12"/>
      <c r="H181" s="20">
        <f>PRELIMINARS!K257</f>
        <v>0</v>
      </c>
    </row>
    <row r="182" ht="13.5" thickBot="1">
      <c r="F182" s="12"/>
    </row>
    <row r="183" spans="1:6" ht="13.5" thickBot="1">
      <c r="A183" s="72" t="s">
        <v>273</v>
      </c>
      <c r="B183" s="73"/>
      <c r="C183" s="73"/>
      <c r="D183" s="74"/>
      <c r="F183" s="15" t="s">
        <v>272</v>
      </c>
    </row>
    <row r="184" ht="12.75">
      <c r="F184" s="10"/>
    </row>
    <row r="185" spans="1:8" ht="12.75">
      <c r="A185" s="10" t="s">
        <v>157</v>
      </c>
      <c r="B185" s="10" t="s">
        <v>158</v>
      </c>
      <c r="C185" s="10"/>
      <c r="D185" s="10"/>
      <c r="E185" s="10"/>
      <c r="F185" s="10" t="s">
        <v>159</v>
      </c>
      <c r="H185" s="19" t="s">
        <v>279</v>
      </c>
    </row>
    <row r="187" spans="1:8" s="10" customFormat="1" ht="12.75">
      <c r="A187" s="10">
        <v>1</v>
      </c>
      <c r="B187" s="10" t="s">
        <v>72</v>
      </c>
      <c r="H187" s="31">
        <f>PRELIMINARS!K283</f>
        <v>52.9</v>
      </c>
    </row>
    <row r="188" spans="1:8" s="10" customFormat="1" ht="12.75">
      <c r="A188" s="10">
        <v>2</v>
      </c>
      <c r="B188" s="10" t="s">
        <v>13</v>
      </c>
      <c r="H188" s="31">
        <f>PRELIMINARS!K281</f>
        <v>50.8667</v>
      </c>
    </row>
    <row r="189" spans="1:8" s="10" customFormat="1" ht="12.75">
      <c r="A189" s="10">
        <v>3</v>
      </c>
      <c r="B189" s="10" t="s">
        <v>15</v>
      </c>
      <c r="H189" s="31">
        <f>PRELIMINARS!K285</f>
        <v>50.2</v>
      </c>
    </row>
    <row r="190" spans="1:8" ht="12.75">
      <c r="A190">
        <v>4</v>
      </c>
      <c r="B190" t="s">
        <v>135</v>
      </c>
      <c r="H190" s="20">
        <f>PRELIMINARS!K279</f>
        <v>46.17</v>
      </c>
    </row>
    <row r="191" spans="1:8" ht="12.75">
      <c r="A191">
        <v>5</v>
      </c>
      <c r="B191" t="s">
        <v>11</v>
      </c>
      <c r="F191" s="12"/>
      <c r="H191" s="20">
        <f>PRELIMINARS!K277</f>
        <v>45.9</v>
      </c>
    </row>
    <row r="192" spans="1:8" ht="12.75">
      <c r="A192">
        <v>6</v>
      </c>
      <c r="B192" t="s">
        <v>78</v>
      </c>
      <c r="F192" s="12"/>
      <c r="H192" s="20">
        <f>PRELIMINARS!K275</f>
        <v>35.2</v>
      </c>
    </row>
    <row r="193" spans="1:8" ht="12.75">
      <c r="A193">
        <v>7</v>
      </c>
      <c r="B193" t="s">
        <v>23</v>
      </c>
      <c r="F193" s="12"/>
      <c r="H193" s="20">
        <f>PRELIMINARS!K273</f>
        <v>33.4</v>
      </c>
    </row>
    <row r="194" ht="13.5" thickBot="1"/>
    <row r="195" spans="1:6" ht="13.5" thickBot="1">
      <c r="A195" s="72" t="s">
        <v>274</v>
      </c>
      <c r="B195" s="73"/>
      <c r="C195" s="73"/>
      <c r="D195" s="74"/>
      <c r="F195" s="15" t="s">
        <v>272</v>
      </c>
    </row>
    <row r="196" ht="12.75">
      <c r="F196" s="10"/>
    </row>
    <row r="197" spans="1:8" ht="12.75">
      <c r="A197" s="10" t="s">
        <v>157</v>
      </c>
      <c r="B197" s="10" t="s">
        <v>158</v>
      </c>
      <c r="C197" s="10"/>
      <c r="D197" s="10"/>
      <c r="E197" s="10"/>
      <c r="F197" s="10" t="s">
        <v>159</v>
      </c>
      <c r="H197" s="19" t="s">
        <v>279</v>
      </c>
    </row>
    <row r="199" spans="1:8" s="10" customFormat="1" ht="12.75">
      <c r="A199" s="10">
        <v>1</v>
      </c>
      <c r="B199" s="10" t="s">
        <v>81</v>
      </c>
      <c r="H199" s="31">
        <f>PRELIMINARS!K299</f>
        <v>25.02</v>
      </c>
    </row>
    <row r="200" spans="1:8" s="10" customFormat="1" ht="12.75">
      <c r="A200" s="10">
        <v>2</v>
      </c>
      <c r="B200" s="10" t="s">
        <v>11</v>
      </c>
      <c r="H200" s="31">
        <f>PRELIMINARS!K301</f>
        <v>23.9</v>
      </c>
    </row>
    <row r="201" spans="1:8" s="10" customFormat="1" ht="12.75">
      <c r="A201" s="10">
        <v>3</v>
      </c>
      <c r="B201" s="10" t="s">
        <v>276</v>
      </c>
      <c r="H201" s="31">
        <f>PRELIMINARS!K297</f>
        <v>21.32</v>
      </c>
    </row>
    <row r="202" spans="1:8" ht="12.75">
      <c r="A202">
        <v>4</v>
      </c>
      <c r="B202" t="s">
        <v>139</v>
      </c>
      <c r="H202" s="20">
        <f>PRELIMINARS!K295</f>
        <v>19.9</v>
      </c>
    </row>
    <row r="203" spans="1:8" ht="12.75">
      <c r="A203">
        <v>5</v>
      </c>
      <c r="B203" t="s">
        <v>18</v>
      </c>
      <c r="F203" s="12"/>
      <c r="H203" s="20">
        <f>PRELIMINARS!K293</f>
        <v>16.88</v>
      </c>
    </row>
    <row r="204" spans="1:8" ht="12.75">
      <c r="A204">
        <v>6</v>
      </c>
      <c r="B204" t="s">
        <v>275</v>
      </c>
      <c r="F204" s="12"/>
      <c r="H204" s="20">
        <f>PRELIMINARS!K291</f>
        <v>13.93</v>
      </c>
    </row>
    <row r="205" ht="13.5" thickBot="1"/>
    <row r="206" spans="1:6" ht="13.5" thickBot="1">
      <c r="A206" s="72" t="s">
        <v>277</v>
      </c>
      <c r="B206" s="73"/>
      <c r="C206" s="73"/>
      <c r="D206" s="74"/>
      <c r="F206" s="15" t="s">
        <v>272</v>
      </c>
    </row>
    <row r="207" ht="12.75">
      <c r="F207" s="10"/>
    </row>
    <row r="208" spans="1:8" ht="12.75">
      <c r="A208" s="10" t="s">
        <v>157</v>
      </c>
      <c r="B208" s="10" t="s">
        <v>158</v>
      </c>
      <c r="C208" s="10"/>
      <c r="D208" s="10"/>
      <c r="E208" s="10"/>
      <c r="F208" s="10" t="s">
        <v>159</v>
      </c>
      <c r="H208" s="19" t="s">
        <v>279</v>
      </c>
    </row>
    <row r="210" spans="1:8" s="10" customFormat="1" ht="12.75">
      <c r="A210" s="10">
        <v>1</v>
      </c>
      <c r="B210" s="10" t="s">
        <v>136</v>
      </c>
      <c r="G210" s="12"/>
      <c r="H210" s="31">
        <f>PRELIMINARS!K315</f>
        <v>44.44</v>
      </c>
    </row>
    <row r="211" spans="1:8" s="10" customFormat="1" ht="12.75">
      <c r="A211" s="10">
        <v>2</v>
      </c>
      <c r="B211" s="10" t="s">
        <v>14</v>
      </c>
      <c r="G211" s="12"/>
      <c r="H211" s="31">
        <f>PRELIMINARS!K309</f>
        <v>33.12</v>
      </c>
    </row>
    <row r="212" spans="1:8" s="10" customFormat="1" ht="12.75">
      <c r="A212" s="10">
        <v>3</v>
      </c>
      <c r="B212" s="10" t="s">
        <v>18</v>
      </c>
      <c r="H212" s="31">
        <f>PRELIMINARS!K313</f>
        <v>32.92</v>
      </c>
    </row>
    <row r="213" spans="1:8" ht="12.75">
      <c r="A213">
        <v>4</v>
      </c>
      <c r="B213" t="s">
        <v>142</v>
      </c>
      <c r="G213" s="18"/>
      <c r="H213" s="20">
        <f>PRELIMINARS!K311</f>
        <v>24.78</v>
      </c>
    </row>
    <row r="214" spans="1:8" ht="12.75">
      <c r="A214">
        <v>5</v>
      </c>
      <c r="B214" t="s">
        <v>135</v>
      </c>
      <c r="G214" s="18"/>
      <c r="H214" s="20">
        <f>PRELIMINARS!K307</f>
        <v>20.88</v>
      </c>
    </row>
    <row r="215" ht="13.5" thickBot="1">
      <c r="G215" s="12"/>
    </row>
    <row r="216" spans="1:6" ht="13.5" thickBot="1">
      <c r="A216" s="72" t="s">
        <v>278</v>
      </c>
      <c r="B216" s="73"/>
      <c r="C216" s="73"/>
      <c r="D216" s="74"/>
      <c r="F216" s="15" t="s">
        <v>272</v>
      </c>
    </row>
    <row r="217" ht="12.75">
      <c r="F217" s="10"/>
    </row>
    <row r="218" spans="1:8" ht="12.75">
      <c r="A218" s="10" t="s">
        <v>157</v>
      </c>
      <c r="B218" s="10" t="s">
        <v>158</v>
      </c>
      <c r="C218" s="10"/>
      <c r="D218" s="10"/>
      <c r="E218" s="10"/>
      <c r="F218" s="10" t="s">
        <v>159</v>
      </c>
      <c r="H218" s="19" t="s">
        <v>279</v>
      </c>
    </row>
    <row r="220" spans="1:8" s="10" customFormat="1" ht="12.75">
      <c r="A220" s="10">
        <v>1</v>
      </c>
      <c r="B220" s="10" t="s">
        <v>13</v>
      </c>
      <c r="H220" s="31">
        <f>PRELIMINARS!K331</f>
        <v>40.42</v>
      </c>
    </row>
    <row r="221" spans="1:8" s="10" customFormat="1" ht="12.75">
      <c r="A221" s="10">
        <v>2</v>
      </c>
      <c r="B221" s="10" t="s">
        <v>135</v>
      </c>
      <c r="H221" s="31">
        <f>PRELIMINARS!K329</f>
        <v>38.29</v>
      </c>
    </row>
    <row r="222" spans="1:8" s="10" customFormat="1" ht="12.75">
      <c r="A222" s="10">
        <v>3</v>
      </c>
      <c r="B222" s="10" t="s">
        <v>11</v>
      </c>
      <c r="H222" s="31">
        <f>PRELIMINARS!K327</f>
        <v>30.84</v>
      </c>
    </row>
    <row r="223" spans="1:8" ht="12.75">
      <c r="A223">
        <v>4</v>
      </c>
      <c r="B223" t="s">
        <v>23</v>
      </c>
      <c r="F223" s="18"/>
      <c r="H223" s="20">
        <f>PRELIMINARS!K323</f>
        <v>27.42</v>
      </c>
    </row>
    <row r="224" spans="1:8" ht="12.75">
      <c r="A224">
        <v>5</v>
      </c>
      <c r="B224" t="s">
        <v>126</v>
      </c>
      <c r="F224" s="18"/>
      <c r="H224" s="20">
        <f>PRELIMINARS!K325</f>
        <v>26.38</v>
      </c>
    </row>
    <row r="225" spans="1:8" ht="12.75">
      <c r="A225">
        <v>6</v>
      </c>
      <c r="B225" t="s">
        <v>119</v>
      </c>
      <c r="H225" s="20">
        <f>PRELIMINARS!K321</f>
        <v>23.3</v>
      </c>
    </row>
  </sheetData>
  <mergeCells count="22">
    <mergeCell ref="A1:G1"/>
    <mergeCell ref="A2:G2"/>
    <mergeCell ref="A4:E4"/>
    <mergeCell ref="A6:D6"/>
    <mergeCell ref="A17:D17"/>
    <mergeCell ref="A28:D28"/>
    <mergeCell ref="A43:D43"/>
    <mergeCell ref="A50:D50"/>
    <mergeCell ref="A64:D64"/>
    <mergeCell ref="A76:D76"/>
    <mergeCell ref="A87:D87"/>
    <mergeCell ref="A98:D98"/>
    <mergeCell ref="A110:D110"/>
    <mergeCell ref="A126:D126"/>
    <mergeCell ref="A140:D140"/>
    <mergeCell ref="A155:D155"/>
    <mergeCell ref="A206:D206"/>
    <mergeCell ref="A216:D216"/>
    <mergeCell ref="A163:D163"/>
    <mergeCell ref="A172:D172"/>
    <mergeCell ref="A183:D183"/>
    <mergeCell ref="A195:D195"/>
  </mergeCells>
  <printOptions/>
  <pageMargins left="0.75" right="0.75" top="1" bottom="1" header="0" footer="0"/>
  <pageSetup horizontalDpi="600" verticalDpi="600" orientation="portrait" paperSize="9" scale="79" r:id="rId2"/>
  <rowBreaks count="2" manualBreakCount="2">
    <brk id="63" max="255" man="1"/>
    <brk id="12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43">
      <selection activeCell="D73" sqref="D73"/>
    </sheetView>
  </sheetViews>
  <sheetFormatPr defaultColWidth="11.421875" defaultRowHeight="12.75"/>
  <cols>
    <col min="1" max="1" width="5.8515625" style="0" customWidth="1"/>
    <col min="4" max="4" width="22.140625" style="0" customWidth="1"/>
    <col min="8" max="8" width="11.421875" style="20" customWidth="1"/>
  </cols>
  <sheetData>
    <row r="1" spans="1:7" ht="16.5" thickBot="1">
      <c r="A1" s="75" t="s">
        <v>155</v>
      </c>
      <c r="B1" s="76"/>
      <c r="C1" s="76"/>
      <c r="D1" s="76"/>
      <c r="E1" s="76"/>
      <c r="F1" s="76"/>
      <c r="G1" s="77"/>
    </row>
    <row r="2" spans="1:7" ht="16.5" thickBot="1">
      <c r="A2" s="75" t="s">
        <v>61</v>
      </c>
      <c r="B2" s="76"/>
      <c r="C2" s="76"/>
      <c r="D2" s="76"/>
      <c r="E2" s="76"/>
      <c r="F2" s="76"/>
      <c r="G2" s="77"/>
    </row>
    <row r="3" ht="13.5" thickBot="1"/>
    <row r="4" spans="1:5" ht="16.5" thickBot="1">
      <c r="A4" s="78" t="s">
        <v>280</v>
      </c>
      <c r="B4" s="79"/>
      <c r="C4" s="79"/>
      <c r="D4" s="79"/>
      <c r="E4" s="80"/>
    </row>
    <row r="5" ht="13.5" thickBot="1"/>
    <row r="6" spans="1:4" ht="13.5" thickBot="1">
      <c r="A6" s="72" t="s">
        <v>24</v>
      </c>
      <c r="B6" s="73"/>
      <c r="C6" s="73"/>
      <c r="D6" s="74"/>
    </row>
    <row r="8" spans="1:9" ht="12.75">
      <c r="A8" s="10" t="s">
        <v>157</v>
      </c>
      <c r="B8" s="10" t="s">
        <v>158</v>
      </c>
      <c r="C8" s="10"/>
      <c r="D8" s="10"/>
      <c r="E8" s="10" t="s">
        <v>159</v>
      </c>
      <c r="G8" s="19" t="s">
        <v>281</v>
      </c>
      <c r="H8" s="35" t="s">
        <v>282</v>
      </c>
      <c r="I8" s="19" t="s">
        <v>7</v>
      </c>
    </row>
    <row r="9" spans="2:5" ht="12.75">
      <c r="B9" s="11"/>
      <c r="C9" s="11"/>
      <c r="D9" s="11"/>
      <c r="E9" s="11"/>
    </row>
    <row r="10" spans="1:9" ht="12.75">
      <c r="A10" s="10">
        <v>1</v>
      </c>
      <c r="B10" s="12" t="s">
        <v>320</v>
      </c>
      <c r="C10" s="12"/>
      <c r="D10" s="12"/>
      <c r="E10" s="12" t="s">
        <v>189</v>
      </c>
      <c r="F10" s="10"/>
      <c r="G10" s="31">
        <f>FINALS!L16*7.5</f>
        <v>83.50000000000001</v>
      </c>
      <c r="H10" s="31">
        <f>SUM('SHORT PROGRAM'!B94)</f>
        <v>15.674999999999999</v>
      </c>
      <c r="I10" s="31">
        <f aca="true" t="shared" si="0" ref="I10:I15">G10+H10</f>
        <v>99.17500000000001</v>
      </c>
    </row>
    <row r="11" spans="1:9" ht="12.75">
      <c r="A11" s="10">
        <v>2</v>
      </c>
      <c r="B11" s="12" t="s">
        <v>321</v>
      </c>
      <c r="C11" s="10"/>
      <c r="D11" s="10"/>
      <c r="E11" s="12" t="s">
        <v>187</v>
      </c>
      <c r="F11" s="10"/>
      <c r="G11" s="31">
        <f>FINALS!L18*7.5</f>
        <v>80</v>
      </c>
      <c r="H11" s="31">
        <f>SUM('SHORT PROGRAM'!B112)</f>
        <v>13.599999999999998</v>
      </c>
      <c r="I11" s="31">
        <f t="shared" si="0"/>
        <v>93.6</v>
      </c>
    </row>
    <row r="12" spans="1:9" ht="12.75">
      <c r="A12" s="10">
        <v>3</v>
      </c>
      <c r="B12" s="12" t="s">
        <v>318</v>
      </c>
      <c r="C12" s="12"/>
      <c r="D12" s="12"/>
      <c r="E12" s="12" t="s">
        <v>178</v>
      </c>
      <c r="F12" s="10"/>
      <c r="G12" s="31">
        <f>FINALS!L12*7.5</f>
        <v>74.49999999999999</v>
      </c>
      <c r="H12" s="31">
        <f>SUM('SHORT PROGRAM'!B58)</f>
        <v>13.612499999999999</v>
      </c>
      <c r="I12" s="31">
        <f t="shared" si="0"/>
        <v>88.11249999999998</v>
      </c>
    </row>
    <row r="13" spans="1:9" ht="12.75">
      <c r="A13">
        <v>4</v>
      </c>
      <c r="B13" s="11" t="s">
        <v>316</v>
      </c>
      <c r="C13" s="11"/>
      <c r="D13" s="11"/>
      <c r="E13" s="11" t="s">
        <v>185</v>
      </c>
      <c r="G13" s="20">
        <f>FINALS!L8*7.5</f>
        <v>65.25</v>
      </c>
      <c r="H13" s="20">
        <f>SUM('SHORT PROGRAM'!B22)</f>
        <v>16.424999999999997</v>
      </c>
      <c r="I13" s="20">
        <f t="shared" si="0"/>
        <v>81.675</v>
      </c>
    </row>
    <row r="14" spans="1:9" ht="12.75">
      <c r="A14">
        <v>5</v>
      </c>
      <c r="B14" s="11" t="s">
        <v>317</v>
      </c>
      <c r="C14" s="11"/>
      <c r="D14" s="11"/>
      <c r="E14" s="11" t="s">
        <v>165</v>
      </c>
      <c r="G14" s="20">
        <f>FINALS!L10*7.5</f>
        <v>53.24999999999999</v>
      </c>
      <c r="H14" s="20">
        <f>SUM('SHORT PROGRAM'!B40)</f>
        <v>12.537500000000001</v>
      </c>
      <c r="I14" s="20">
        <f t="shared" si="0"/>
        <v>65.7875</v>
      </c>
    </row>
    <row r="15" spans="1:9" ht="12.75">
      <c r="A15">
        <v>6</v>
      </c>
      <c r="B15" s="11" t="s">
        <v>319</v>
      </c>
      <c r="C15" s="11"/>
      <c r="D15" s="11"/>
      <c r="E15" s="11" t="s">
        <v>178</v>
      </c>
      <c r="G15" s="20">
        <f>FINALS!L14*7.5</f>
        <v>49.5</v>
      </c>
      <c r="H15" s="20">
        <f>SUM('SHORT PROGRAM'!B76)</f>
        <v>15.662499999999998</v>
      </c>
      <c r="I15" s="20">
        <f t="shared" si="0"/>
        <v>65.1625</v>
      </c>
    </row>
    <row r="16" ht="13.5" thickBot="1"/>
    <row r="17" spans="1:4" ht="13.5" thickBot="1">
      <c r="A17" s="72" t="s">
        <v>89</v>
      </c>
      <c r="B17" s="73"/>
      <c r="C17" s="73"/>
      <c r="D17" s="74"/>
    </row>
    <row r="19" spans="1:9" ht="12.75">
      <c r="A19" s="10" t="s">
        <v>157</v>
      </c>
      <c r="B19" s="10" t="s">
        <v>158</v>
      </c>
      <c r="C19" s="10"/>
      <c r="D19" s="10"/>
      <c r="E19" s="10" t="s">
        <v>159</v>
      </c>
      <c r="G19" s="19" t="s">
        <v>281</v>
      </c>
      <c r="H19" s="35" t="s">
        <v>282</v>
      </c>
      <c r="I19" s="19" t="s">
        <v>7</v>
      </c>
    </row>
    <row r="20" spans="2:5" ht="12.75">
      <c r="B20" s="11"/>
      <c r="C20" s="11"/>
      <c r="D20" s="11"/>
      <c r="E20" s="11"/>
    </row>
    <row r="21" spans="1:9" ht="12.75">
      <c r="A21" s="10">
        <v>1</v>
      </c>
      <c r="B21" s="12" t="s">
        <v>327</v>
      </c>
      <c r="C21" s="12"/>
      <c r="D21" s="12"/>
      <c r="E21" s="12" t="s">
        <v>175</v>
      </c>
      <c r="F21" s="10"/>
      <c r="G21" s="31">
        <f>FINALS!L32*7.5</f>
        <v>88.87500000000001</v>
      </c>
      <c r="H21" s="31">
        <f>SUM('SHORT PROGRAM'!B204)</f>
        <v>21.4</v>
      </c>
      <c r="I21" s="31">
        <f aca="true" t="shared" si="1" ref="I21:I26">SUM(G21:H21)</f>
        <v>110.275</v>
      </c>
    </row>
    <row r="22" spans="1:9" ht="12.75">
      <c r="A22" s="10">
        <v>2</v>
      </c>
      <c r="B22" s="12" t="s">
        <v>329</v>
      </c>
      <c r="C22" s="10"/>
      <c r="D22" s="10"/>
      <c r="E22" s="12" t="s">
        <v>187</v>
      </c>
      <c r="F22" s="10"/>
      <c r="G22" s="31">
        <f>FINALS!L34*7.5</f>
        <v>78.37500000000001</v>
      </c>
      <c r="H22" s="31">
        <f>SUM('SHORT PROGRAM'!B222)</f>
        <v>19.1625</v>
      </c>
      <c r="I22" s="31">
        <f t="shared" si="1"/>
        <v>97.53750000000002</v>
      </c>
    </row>
    <row r="23" spans="1:9" ht="12.75">
      <c r="A23" s="10">
        <v>3</v>
      </c>
      <c r="B23" s="12" t="s">
        <v>325</v>
      </c>
      <c r="C23" s="12"/>
      <c r="D23" s="12"/>
      <c r="E23" s="12" t="s">
        <v>185</v>
      </c>
      <c r="F23" s="10"/>
      <c r="G23" s="31">
        <f>FINALS!L28*7.5</f>
        <v>80.25</v>
      </c>
      <c r="H23" s="31">
        <f>SUM('SHORT PROGRAM'!B168)</f>
        <v>13.8</v>
      </c>
      <c r="I23" s="31">
        <f t="shared" si="1"/>
        <v>94.05</v>
      </c>
    </row>
    <row r="24" spans="1:9" ht="12.75">
      <c r="A24">
        <v>4</v>
      </c>
      <c r="B24" s="11" t="s">
        <v>328</v>
      </c>
      <c r="C24" s="11"/>
      <c r="D24" s="11"/>
      <c r="E24" s="11" t="s">
        <v>165</v>
      </c>
      <c r="G24" s="20">
        <f>FINALS!L30*7.5</f>
        <v>63.37500000000001</v>
      </c>
      <c r="H24" s="20">
        <f>SUM('SHORT PROGRAM'!B186)</f>
        <v>11.35</v>
      </c>
      <c r="I24" s="20">
        <f t="shared" si="1"/>
        <v>74.72500000000001</v>
      </c>
    </row>
    <row r="25" spans="1:9" ht="12.75">
      <c r="A25">
        <v>5</v>
      </c>
      <c r="B25" s="11" t="s">
        <v>324</v>
      </c>
      <c r="C25" s="11"/>
      <c r="D25" s="11"/>
      <c r="E25" s="11" t="s">
        <v>202</v>
      </c>
      <c r="G25" s="20">
        <f>FINALS!L24*7.5</f>
        <v>52.125</v>
      </c>
      <c r="H25" s="20">
        <f>SUM('SHORT PROGRAM'!B132)</f>
        <v>14.462499999999999</v>
      </c>
      <c r="I25" s="20">
        <f t="shared" si="1"/>
        <v>66.5875</v>
      </c>
    </row>
    <row r="26" spans="1:9" ht="12.75">
      <c r="A26">
        <v>6</v>
      </c>
      <c r="B26" s="11" t="s">
        <v>326</v>
      </c>
      <c r="C26" s="11"/>
      <c r="D26" s="11"/>
      <c r="E26" s="11" t="s">
        <v>175</v>
      </c>
      <c r="G26" s="20">
        <f>FINALS!L26*7.5</f>
        <v>42.75000000000001</v>
      </c>
      <c r="H26" s="20">
        <f>SUM('SHORT PROGRAM'!B150)</f>
        <v>9.8</v>
      </c>
      <c r="I26" s="20">
        <f t="shared" si="1"/>
        <v>52.55000000000001</v>
      </c>
    </row>
    <row r="27" ht="13.5" thickBot="1"/>
    <row r="28" spans="1:4" ht="13.5" thickBot="1">
      <c r="A28" s="72" t="s">
        <v>283</v>
      </c>
      <c r="B28" s="73"/>
      <c r="C28" s="73"/>
      <c r="D28" s="74"/>
    </row>
    <row r="30" spans="1:8" ht="12.75">
      <c r="A30" s="10" t="s">
        <v>157</v>
      </c>
      <c r="B30" s="10" t="s">
        <v>158</v>
      </c>
      <c r="C30" s="10"/>
      <c r="D30" s="10"/>
      <c r="E30" s="10" t="s">
        <v>159</v>
      </c>
      <c r="G30" s="19" t="s">
        <v>281</v>
      </c>
      <c r="H30" s="35"/>
    </row>
    <row r="31" spans="2:5" ht="12.75">
      <c r="B31" s="11"/>
      <c r="C31" s="11"/>
      <c r="D31" s="11"/>
      <c r="E31" s="11"/>
    </row>
    <row r="32" spans="1:8" s="10" customFormat="1" ht="12.75">
      <c r="A32" s="10">
        <v>1</v>
      </c>
      <c r="B32" s="12" t="s">
        <v>338</v>
      </c>
      <c r="E32" s="12" t="s">
        <v>178</v>
      </c>
      <c r="G32" s="31">
        <f>FINALS!K50</f>
        <v>31.4</v>
      </c>
      <c r="H32" s="31"/>
    </row>
    <row r="33" spans="1:8" s="10" customFormat="1" ht="12.75">
      <c r="A33" s="10">
        <v>2</v>
      </c>
      <c r="B33" s="12" t="s">
        <v>337</v>
      </c>
      <c r="C33" s="12"/>
      <c r="D33" s="12"/>
      <c r="E33" s="12" t="s">
        <v>178</v>
      </c>
      <c r="G33" s="31">
        <f>FINALS!K48</f>
        <v>27.6</v>
      </c>
      <c r="H33" s="31"/>
    </row>
    <row r="34" spans="1:8" s="10" customFormat="1" ht="12.75">
      <c r="A34" s="10">
        <v>3</v>
      </c>
      <c r="B34" s="12" t="s">
        <v>334</v>
      </c>
      <c r="C34" s="12"/>
      <c r="D34" s="12"/>
      <c r="E34" s="12" t="s">
        <v>165</v>
      </c>
      <c r="G34" s="31">
        <f>FINALS!K42</f>
        <v>25.9</v>
      </c>
      <c r="H34" s="31"/>
    </row>
    <row r="35" spans="1:7" ht="12.75">
      <c r="A35">
        <v>4</v>
      </c>
      <c r="B35" s="11" t="s">
        <v>336</v>
      </c>
      <c r="C35" s="11"/>
      <c r="D35" s="11"/>
      <c r="E35" s="11" t="s">
        <v>165</v>
      </c>
      <c r="G35" s="20">
        <f>FINALS!K46</f>
        <v>24.1</v>
      </c>
    </row>
    <row r="36" spans="1:7" ht="12.75">
      <c r="A36">
        <v>5</v>
      </c>
      <c r="B36" s="11" t="s">
        <v>335</v>
      </c>
      <c r="C36" s="11"/>
      <c r="D36" s="11"/>
      <c r="E36" s="11" t="s">
        <v>189</v>
      </c>
      <c r="G36" s="20">
        <f>FINALS!K44</f>
        <v>21.9</v>
      </c>
    </row>
    <row r="37" spans="1:7" ht="12.75">
      <c r="A37">
        <v>6</v>
      </c>
      <c r="B37" s="11" t="s">
        <v>333</v>
      </c>
      <c r="C37" s="11"/>
      <c r="D37" s="11"/>
      <c r="E37" s="11" t="s">
        <v>169</v>
      </c>
      <c r="G37" s="20">
        <f>FINALS!K40</f>
        <v>19.7</v>
      </c>
    </row>
    <row r="38" ht="13.5" thickBot="1"/>
    <row r="39" spans="1:4" ht="13.5" thickBot="1">
      <c r="A39" s="72" t="s">
        <v>113</v>
      </c>
      <c r="B39" s="73"/>
      <c r="C39" s="73"/>
      <c r="D39" s="74"/>
    </row>
    <row r="41" spans="1:8" ht="12.75">
      <c r="A41" s="10" t="s">
        <v>157</v>
      </c>
      <c r="B41" s="10" t="s">
        <v>158</v>
      </c>
      <c r="C41" s="10"/>
      <c r="D41" s="10"/>
      <c r="E41" s="10" t="s">
        <v>159</v>
      </c>
      <c r="G41" s="19" t="s">
        <v>281</v>
      </c>
      <c r="H41" s="35"/>
    </row>
    <row r="42" spans="2:5" ht="12.75">
      <c r="B42" s="11"/>
      <c r="C42" s="11"/>
      <c r="D42" s="11"/>
      <c r="E42" s="11"/>
    </row>
    <row r="43" spans="1:8" s="10" customFormat="1" ht="12.75">
      <c r="A43" s="10">
        <v>1</v>
      </c>
      <c r="B43" s="12" t="s">
        <v>344</v>
      </c>
      <c r="C43" s="12"/>
      <c r="D43" s="12"/>
      <c r="E43" s="12" t="s">
        <v>175</v>
      </c>
      <c r="G43" s="31">
        <f>FINALS!K66</f>
        <v>42.7</v>
      </c>
      <c r="H43" s="31"/>
    </row>
    <row r="44" spans="1:8" s="10" customFormat="1" ht="12.75">
      <c r="A44" s="10">
        <v>2</v>
      </c>
      <c r="B44" s="12" t="s">
        <v>342</v>
      </c>
      <c r="C44" s="12"/>
      <c r="D44" s="12"/>
      <c r="E44" s="12" t="s">
        <v>178</v>
      </c>
      <c r="G44" s="31">
        <f>FINALS!K62</f>
        <v>33.8</v>
      </c>
      <c r="H44" s="31"/>
    </row>
    <row r="45" spans="1:8" s="10" customFormat="1" ht="12.75">
      <c r="A45" s="10">
        <v>3</v>
      </c>
      <c r="B45" s="12" t="s">
        <v>343</v>
      </c>
      <c r="C45" s="12"/>
      <c r="D45" s="12"/>
      <c r="E45" s="12" t="s">
        <v>165</v>
      </c>
      <c r="G45" s="31">
        <f>FINALS!K64</f>
        <v>33.1</v>
      </c>
      <c r="H45" s="31"/>
    </row>
    <row r="46" spans="1:7" ht="12.75">
      <c r="A46">
        <v>4</v>
      </c>
      <c r="B46" s="11" t="s">
        <v>341</v>
      </c>
      <c r="C46" s="11"/>
      <c r="D46" s="11"/>
      <c r="E46" s="11" t="s">
        <v>202</v>
      </c>
      <c r="G46" s="20">
        <f>FINALS!K60</f>
        <v>28.8</v>
      </c>
    </row>
    <row r="47" spans="1:7" ht="12.75">
      <c r="A47">
        <v>5</v>
      </c>
      <c r="B47" s="11" t="s">
        <v>340</v>
      </c>
      <c r="C47" s="11"/>
      <c r="D47" s="11"/>
      <c r="E47" s="11" t="s">
        <v>161</v>
      </c>
      <c r="G47" s="20">
        <f>FINALS!K58</f>
        <v>26.3</v>
      </c>
    </row>
    <row r="48" spans="1:7" ht="12.75">
      <c r="A48">
        <v>6</v>
      </c>
      <c r="B48" s="11" t="s">
        <v>339</v>
      </c>
      <c r="C48" s="11"/>
      <c r="D48" s="11"/>
      <c r="E48" s="11" t="s">
        <v>178</v>
      </c>
      <c r="G48" s="20">
        <f>FINALS!K56</f>
        <v>24.8</v>
      </c>
    </row>
    <row r="49" ht="13.5" thickBot="1"/>
    <row r="50" spans="1:4" ht="13.5" thickBot="1">
      <c r="A50" s="72" t="s">
        <v>124</v>
      </c>
      <c r="B50" s="73"/>
      <c r="C50" s="73"/>
      <c r="D50" s="74"/>
    </row>
    <row r="52" spans="1:8" ht="12.75">
      <c r="A52" s="10" t="s">
        <v>157</v>
      </c>
      <c r="B52" s="10" t="s">
        <v>158</v>
      </c>
      <c r="C52" s="10"/>
      <c r="D52" s="10"/>
      <c r="E52" s="10" t="s">
        <v>159</v>
      </c>
      <c r="G52" s="19" t="s">
        <v>281</v>
      </c>
      <c r="H52" s="35"/>
    </row>
    <row r="53" spans="2:5" ht="12.75">
      <c r="B53" s="11"/>
      <c r="C53" s="11"/>
      <c r="D53" s="11"/>
      <c r="E53" s="11"/>
    </row>
    <row r="54" spans="1:7" ht="12.75">
      <c r="A54">
        <v>1</v>
      </c>
      <c r="B54" s="12" t="s">
        <v>265</v>
      </c>
      <c r="C54" s="12"/>
      <c r="D54" s="12"/>
      <c r="E54" s="12" t="s">
        <v>175</v>
      </c>
      <c r="G54" s="20">
        <f>FINALS!K82</f>
        <v>55.4</v>
      </c>
    </row>
    <row r="55" spans="1:7" ht="12.75">
      <c r="A55">
        <v>2</v>
      </c>
      <c r="B55" s="12" t="s">
        <v>267</v>
      </c>
      <c r="C55" s="12"/>
      <c r="D55" s="12"/>
      <c r="E55" s="12" t="s">
        <v>350</v>
      </c>
      <c r="G55" s="20">
        <f>FINALS!K80</f>
        <v>52.9</v>
      </c>
    </row>
    <row r="56" spans="1:7" ht="12.75">
      <c r="A56">
        <v>3</v>
      </c>
      <c r="B56" s="12" t="s">
        <v>268</v>
      </c>
      <c r="C56" s="12"/>
      <c r="D56" s="12"/>
      <c r="E56" s="12" t="s">
        <v>178</v>
      </c>
      <c r="G56" s="20">
        <f>FINALS!K78</f>
        <v>48.2</v>
      </c>
    </row>
    <row r="57" spans="1:7" ht="12.75">
      <c r="A57">
        <v>4</v>
      </c>
      <c r="B57" s="12" t="s">
        <v>266</v>
      </c>
      <c r="C57" s="12"/>
      <c r="D57" s="12"/>
      <c r="E57" s="12" t="s">
        <v>185</v>
      </c>
      <c r="F57" s="12"/>
      <c r="G57" s="20">
        <f>FINALS!K76</f>
        <v>41.8</v>
      </c>
    </row>
    <row r="58" spans="1:7" ht="12.75">
      <c r="A58">
        <v>5</v>
      </c>
      <c r="B58" s="10" t="s">
        <v>263</v>
      </c>
      <c r="C58" s="10"/>
      <c r="D58" s="10"/>
      <c r="E58" s="10" t="s">
        <v>169</v>
      </c>
      <c r="G58" s="20">
        <f>FINALS!K74</f>
        <v>36.9</v>
      </c>
    </row>
    <row r="59" spans="1:7" ht="12.75">
      <c r="A59">
        <v>6</v>
      </c>
      <c r="B59" s="12" t="s">
        <v>261</v>
      </c>
      <c r="C59" s="12"/>
      <c r="D59" s="12"/>
      <c r="E59" s="12" t="s">
        <v>169</v>
      </c>
      <c r="F59" s="12"/>
      <c r="G59" s="20">
        <f>FINALS!K72</f>
        <v>32.1</v>
      </c>
    </row>
    <row r="60" ht="13.5" thickBot="1"/>
    <row r="61" spans="1:4" ht="13.5" thickBot="1">
      <c r="A61" s="72" t="s">
        <v>271</v>
      </c>
      <c r="B61" s="73"/>
      <c r="C61" s="73"/>
      <c r="D61" s="74"/>
    </row>
    <row r="63" spans="1:8" ht="12.75">
      <c r="A63" s="10" t="s">
        <v>157</v>
      </c>
      <c r="B63" s="10" t="s">
        <v>158</v>
      </c>
      <c r="C63" s="10"/>
      <c r="D63" s="10"/>
      <c r="E63" s="10" t="s">
        <v>159</v>
      </c>
      <c r="G63" s="19" t="s">
        <v>281</v>
      </c>
      <c r="H63" s="35"/>
    </row>
    <row r="64" spans="2:5" ht="12.75">
      <c r="B64" s="11"/>
      <c r="C64" s="11"/>
      <c r="D64" s="11"/>
      <c r="E64" s="11"/>
    </row>
    <row r="65" spans="1:7" ht="12.75">
      <c r="A65">
        <v>1</v>
      </c>
      <c r="B65" s="12" t="s">
        <v>135</v>
      </c>
      <c r="C65" s="12"/>
      <c r="D65" s="12"/>
      <c r="E65" s="12"/>
      <c r="F65" s="10"/>
      <c r="G65" s="31">
        <f>FINALS!K92</f>
        <v>39.43</v>
      </c>
    </row>
    <row r="66" spans="1:7" ht="12.75">
      <c r="A66">
        <v>2</v>
      </c>
      <c r="B66" s="12" t="s">
        <v>13</v>
      </c>
      <c r="C66" s="12"/>
      <c r="D66" s="12"/>
      <c r="E66" s="12"/>
      <c r="F66" s="10"/>
      <c r="G66" s="31">
        <f>FINALS!K90</f>
        <v>36.33</v>
      </c>
    </row>
    <row r="67" spans="1:7" ht="12.75">
      <c r="A67">
        <v>3</v>
      </c>
      <c r="B67" s="12" t="s">
        <v>78</v>
      </c>
      <c r="C67" s="12"/>
      <c r="D67" s="12"/>
      <c r="E67" s="12"/>
      <c r="F67" s="10"/>
      <c r="G67" s="31">
        <f>FINALS!K88</f>
        <v>31.25</v>
      </c>
    </row>
    <row r="68" ht="13.5" thickBot="1"/>
    <row r="69" spans="1:4" ht="13.5" thickBot="1">
      <c r="A69" s="72" t="s">
        <v>273</v>
      </c>
      <c r="B69" s="73"/>
      <c r="C69" s="73"/>
      <c r="D69" s="74"/>
    </row>
    <row r="71" spans="1:8" ht="12.75">
      <c r="A71" s="10" t="s">
        <v>157</v>
      </c>
      <c r="B71" s="10" t="s">
        <v>158</v>
      </c>
      <c r="C71" s="10"/>
      <c r="D71" s="10"/>
      <c r="E71" s="10" t="s">
        <v>159</v>
      </c>
      <c r="G71" s="19" t="s">
        <v>281</v>
      </c>
      <c r="H71" s="35"/>
    </row>
    <row r="72" spans="2:5" ht="12.75">
      <c r="B72" s="11"/>
      <c r="C72" s="11"/>
      <c r="D72" s="11"/>
      <c r="E72" s="11"/>
    </row>
    <row r="73" spans="1:7" ht="12.75">
      <c r="A73">
        <v>1</v>
      </c>
      <c r="B73" s="12" t="s">
        <v>72</v>
      </c>
      <c r="C73" s="12"/>
      <c r="D73" s="12"/>
      <c r="E73" s="12"/>
      <c r="F73" s="10"/>
      <c r="G73" s="31">
        <f>FINALS!K102</f>
        <v>55.9</v>
      </c>
    </row>
    <row r="74" spans="1:7" ht="12.75">
      <c r="A74">
        <v>2</v>
      </c>
      <c r="B74" s="12" t="s">
        <v>13</v>
      </c>
      <c r="C74" s="12"/>
      <c r="D74" s="12"/>
      <c r="E74" s="12"/>
      <c r="F74" s="10"/>
      <c r="G74" s="31">
        <f>FINALS!K98</f>
        <v>51.77</v>
      </c>
    </row>
    <row r="75" spans="1:7" ht="12.75">
      <c r="A75">
        <v>3</v>
      </c>
      <c r="B75" s="12" t="s">
        <v>15</v>
      </c>
      <c r="C75" s="12"/>
      <c r="D75" s="12"/>
      <c r="E75" s="12"/>
      <c r="F75" s="10"/>
      <c r="G75" s="31">
        <f>FINALS!K100</f>
        <v>49.23</v>
      </c>
    </row>
    <row r="76" ht="13.5" thickBot="1"/>
    <row r="77" spans="1:4" ht="13.5" thickBot="1">
      <c r="A77" s="72" t="s">
        <v>284</v>
      </c>
      <c r="B77" s="73"/>
      <c r="C77" s="73"/>
      <c r="D77" s="74"/>
    </row>
    <row r="79" spans="1:8" ht="12.75">
      <c r="A79" s="10" t="s">
        <v>157</v>
      </c>
      <c r="B79" s="10" t="s">
        <v>158</v>
      </c>
      <c r="C79" s="10"/>
      <c r="D79" s="10"/>
      <c r="E79" s="10" t="s">
        <v>159</v>
      </c>
      <c r="G79" s="19" t="s">
        <v>281</v>
      </c>
      <c r="H79" s="35"/>
    </row>
    <row r="80" spans="2:5" ht="12.75">
      <c r="B80" s="11"/>
      <c r="C80" s="11"/>
      <c r="D80" s="11"/>
      <c r="E80" s="11"/>
    </row>
    <row r="81" spans="1:7" ht="12.75">
      <c r="A81">
        <v>1</v>
      </c>
      <c r="B81" s="12" t="s">
        <v>81</v>
      </c>
      <c r="C81" s="12"/>
      <c r="D81" s="12"/>
      <c r="E81" s="12"/>
      <c r="F81" s="10"/>
      <c r="G81" s="31">
        <f>FINALS!K112</f>
        <v>29.32</v>
      </c>
    </row>
    <row r="82" spans="1:7" ht="12.75">
      <c r="A82">
        <v>2</v>
      </c>
      <c r="B82" s="12" t="s">
        <v>11</v>
      </c>
      <c r="C82" s="12"/>
      <c r="D82" s="12"/>
      <c r="E82" s="12"/>
      <c r="F82" s="10"/>
      <c r="G82" s="31">
        <f>FINALS!K110</f>
        <v>24.86</v>
      </c>
    </row>
    <row r="83" spans="1:7" ht="12.75">
      <c r="A83">
        <v>3</v>
      </c>
      <c r="B83" s="12" t="s">
        <v>351</v>
      </c>
      <c r="C83" s="12"/>
      <c r="D83" s="12"/>
      <c r="E83" s="12"/>
      <c r="F83" s="10"/>
      <c r="G83" s="31">
        <f>FINALS!K108</f>
        <v>22.88</v>
      </c>
    </row>
    <row r="84" ht="13.5" thickBot="1"/>
    <row r="85" spans="1:4" ht="13.5" thickBot="1">
      <c r="A85" s="72" t="s">
        <v>277</v>
      </c>
      <c r="B85" s="73"/>
      <c r="C85" s="73"/>
      <c r="D85" s="74"/>
    </row>
    <row r="87" spans="1:8" ht="12.75">
      <c r="A87" s="10" t="s">
        <v>157</v>
      </c>
      <c r="B87" s="10" t="s">
        <v>158</v>
      </c>
      <c r="C87" s="10"/>
      <c r="D87" s="10"/>
      <c r="E87" s="10" t="s">
        <v>159</v>
      </c>
      <c r="G87" s="19" t="s">
        <v>281</v>
      </c>
      <c r="H87" s="35"/>
    </row>
    <row r="88" spans="2:5" ht="12.75">
      <c r="B88" s="11"/>
      <c r="C88" s="11"/>
      <c r="D88" s="11"/>
      <c r="E88" s="11"/>
    </row>
    <row r="89" spans="1:7" ht="12.75">
      <c r="A89">
        <v>1</v>
      </c>
      <c r="B89" s="12" t="s">
        <v>14</v>
      </c>
      <c r="C89" s="12"/>
      <c r="D89" s="12"/>
      <c r="E89" s="12"/>
      <c r="F89" s="10"/>
      <c r="G89" s="31">
        <f>FINALS!K120</f>
        <v>47.42</v>
      </c>
    </row>
    <row r="90" spans="1:7" ht="12.75">
      <c r="A90">
        <v>2</v>
      </c>
      <c r="B90" s="12" t="s">
        <v>136</v>
      </c>
      <c r="C90" s="12"/>
      <c r="D90" s="12"/>
      <c r="E90" s="12"/>
      <c r="F90" s="10"/>
      <c r="G90" s="31">
        <f>FINALS!K122</f>
        <v>47</v>
      </c>
    </row>
    <row r="91" spans="1:7" ht="12.75">
      <c r="A91">
        <v>3</v>
      </c>
      <c r="B91" s="12" t="s">
        <v>18</v>
      </c>
      <c r="C91" s="12"/>
      <c r="D91" s="12"/>
      <c r="E91" s="12"/>
      <c r="F91" s="10"/>
      <c r="G91" s="31">
        <f>FINALS!K118</f>
        <v>31.18</v>
      </c>
    </row>
    <row r="92" ht="13.5" thickBot="1"/>
    <row r="93" spans="1:4" ht="13.5" thickBot="1">
      <c r="A93" s="72" t="s">
        <v>278</v>
      </c>
      <c r="B93" s="73"/>
      <c r="C93" s="73"/>
      <c r="D93" s="74"/>
    </row>
    <row r="95" spans="1:8" ht="12.75">
      <c r="A95" s="10" t="s">
        <v>157</v>
      </c>
      <c r="B95" s="10" t="s">
        <v>158</v>
      </c>
      <c r="C95" s="10"/>
      <c r="D95" s="10"/>
      <c r="E95" s="10" t="s">
        <v>159</v>
      </c>
      <c r="G95" s="19" t="s">
        <v>281</v>
      </c>
      <c r="H95" s="35"/>
    </row>
    <row r="96" spans="2:4" ht="12.75">
      <c r="B96" s="11"/>
      <c r="C96" s="11"/>
      <c r="D96" s="11"/>
    </row>
    <row r="97" spans="1:7" ht="12.75">
      <c r="A97">
        <v>1</v>
      </c>
      <c r="B97" s="12" t="s">
        <v>13</v>
      </c>
      <c r="C97" s="12"/>
      <c r="D97" s="12"/>
      <c r="E97" s="12"/>
      <c r="F97" s="10"/>
      <c r="G97" s="31">
        <f>FINALS!K132</f>
        <v>27.23333333333333</v>
      </c>
    </row>
    <row r="98" spans="1:7" ht="12.75">
      <c r="A98">
        <v>2</v>
      </c>
      <c r="B98" s="12" t="s">
        <v>352</v>
      </c>
      <c r="C98" s="12"/>
      <c r="D98" s="12"/>
      <c r="E98" s="12"/>
      <c r="F98" s="10"/>
      <c r="G98" s="31">
        <f>FINALS!K130</f>
        <v>25.71</v>
      </c>
    </row>
    <row r="99" spans="1:7" ht="12.75">
      <c r="A99">
        <v>3</v>
      </c>
      <c r="B99" s="12" t="s">
        <v>11</v>
      </c>
      <c r="C99" s="12"/>
      <c r="D99" s="12"/>
      <c r="E99" s="12"/>
      <c r="F99" s="10"/>
      <c r="G99" s="31">
        <f>FINALS!K128</f>
        <v>22.64666666666667</v>
      </c>
    </row>
  </sheetData>
  <mergeCells count="13">
    <mergeCell ref="A93:D93"/>
    <mergeCell ref="A61:D61"/>
    <mergeCell ref="A69:D69"/>
    <mergeCell ref="A77:D77"/>
    <mergeCell ref="A85:D85"/>
    <mergeCell ref="A17:D17"/>
    <mergeCell ref="A28:D28"/>
    <mergeCell ref="A39:D39"/>
    <mergeCell ref="A50:D50"/>
    <mergeCell ref="A1:G1"/>
    <mergeCell ref="A2:G2"/>
    <mergeCell ref="A4:E4"/>
    <mergeCell ref="A6:D6"/>
  </mergeCells>
  <printOptions/>
  <pageMargins left="0.75" right="0.75" top="1" bottom="1" header="0" footer="0"/>
  <pageSetup horizontalDpi="600" verticalDpi="600" orientation="portrait" paperSize="9" scale="7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2008-05-18T18:22:19Z</cp:lastPrinted>
  <dcterms:created xsi:type="dcterms:W3CDTF">2008-05-08T08:29:24Z</dcterms:created>
  <dcterms:modified xsi:type="dcterms:W3CDTF">2008-05-19T19:07:09Z</dcterms:modified>
  <cp:category/>
  <cp:version/>
  <cp:contentType/>
  <cp:contentStatus/>
</cp:coreProperties>
</file>