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11715" windowHeight="4620" tabRatio="951" activeTab="1"/>
  </bookViews>
  <sheets>
    <sheet name="HORARI" sheetId="4" r:id="rId1"/>
    <sheet name="INDIVIDUALS" sheetId="1" r:id="rId2"/>
    <sheet name="PÀRELLES" sheetId="2" r:id="rId3"/>
    <sheet name="CONJUNTS" sheetId="3" r:id="rId4"/>
    <sheet name="TABULACIO DISABTE" sheetId="6" r:id="rId5"/>
    <sheet name="FINALS" sheetId="5" r:id="rId6"/>
    <sheet name="TABULACIO FINALS" sheetId="12" r:id="rId7"/>
    <sheet name="CLASS COPA" sheetId="13" r:id="rId8"/>
    <sheet name="AMPOSTA" sheetId="7" r:id="rId9"/>
    <sheet name="DELTEBRE" sheetId="8" r:id="rId10"/>
    <sheet name="SANTA BARBARA" sheetId="9" r:id="rId11"/>
    <sheet name="ULLDECONA" sheetId="10" r:id="rId12"/>
    <sheet name="TORTOSA" sheetId="11" r:id="rId13"/>
  </sheets>
  <definedNames>
    <definedName name="_xlnm.Print_Area" localSheetId="5">FINALS!$A$1:$J$151</definedName>
  </definedNames>
  <calcPr calcId="145621"/>
</workbook>
</file>

<file path=xl/calcChain.xml><?xml version="1.0" encoding="utf-8"?>
<calcChain xmlns="http://schemas.openxmlformats.org/spreadsheetml/2006/main">
  <c r="H10" i="10" l="1"/>
  <c r="E9" i="13" s="1"/>
  <c r="H11" i="11"/>
  <c r="E10" i="13" s="1"/>
  <c r="H10" i="8"/>
  <c r="E11" i="13" s="1"/>
  <c r="H10" i="7"/>
  <c r="E12" i="13" s="1"/>
  <c r="H137" i="5"/>
  <c r="H124" i="5"/>
  <c r="H115" i="5"/>
  <c r="H116" i="5"/>
  <c r="H117" i="5"/>
  <c r="H108" i="5"/>
  <c r="H107" i="5"/>
  <c r="H109" i="5"/>
  <c r="H110" i="5"/>
  <c r="H102" i="5"/>
  <c r="H95" i="5"/>
  <c r="H96" i="5"/>
  <c r="H97" i="5"/>
  <c r="H87" i="5"/>
  <c r="H86" i="5"/>
  <c r="H88" i="5"/>
  <c r="H78" i="5"/>
  <c r="H79" i="5"/>
  <c r="H81" i="5"/>
  <c r="H80" i="5"/>
  <c r="H73" i="5"/>
  <c r="H72" i="5"/>
  <c r="H51" i="5"/>
  <c r="H44" i="5"/>
  <c r="H43" i="5"/>
  <c r="H33" i="5"/>
  <c r="H34" i="5"/>
  <c r="H35" i="5"/>
  <c r="H36" i="5"/>
  <c r="H38" i="5"/>
  <c r="H37" i="5"/>
  <c r="H26" i="5"/>
  <c r="H27" i="5"/>
  <c r="H28" i="5"/>
  <c r="H21" i="5"/>
  <c r="H20" i="5"/>
  <c r="H19" i="5"/>
  <c r="H11" i="5"/>
  <c r="H12" i="5"/>
  <c r="H13" i="5"/>
  <c r="H14" i="5"/>
  <c r="F202" i="12" l="1"/>
  <c r="G202" i="12" s="1"/>
  <c r="H202" i="12" s="1"/>
  <c r="J202" i="12" s="1"/>
  <c r="F196" i="12"/>
  <c r="G196" i="12" s="1"/>
  <c r="H196" i="12" s="1"/>
  <c r="J196" i="12" s="1"/>
  <c r="F190" i="12"/>
  <c r="G190" i="12" s="1"/>
  <c r="H190" i="12" s="1"/>
  <c r="J190" i="12" s="1"/>
  <c r="H141" i="5" s="1"/>
  <c r="F184" i="12"/>
  <c r="G184" i="12" s="1"/>
  <c r="H184" i="12" s="1"/>
  <c r="J184" i="12" s="1"/>
  <c r="H136" i="5" s="1"/>
  <c r="F182" i="12"/>
  <c r="G182" i="12" s="1"/>
  <c r="H182" i="12" s="1"/>
  <c r="J182" i="12" s="1"/>
  <c r="H135" i="5" s="1"/>
  <c r="F180" i="12"/>
  <c r="G180" i="12" s="1"/>
  <c r="H180" i="12" s="1"/>
  <c r="J180" i="12" s="1"/>
  <c r="F174" i="12"/>
  <c r="G174" i="12" s="1"/>
  <c r="H174" i="12" s="1"/>
  <c r="J174" i="12" s="1"/>
  <c r="H129" i="5" s="1"/>
  <c r="F168" i="12"/>
  <c r="G168" i="12" s="1"/>
  <c r="H168" i="12" s="1"/>
  <c r="J168" i="12" s="1"/>
  <c r="H123" i="5" s="1"/>
  <c r="F166" i="12"/>
  <c r="G166" i="12" s="1"/>
  <c r="H166" i="12" s="1"/>
  <c r="J166" i="12" s="1"/>
  <c r="H125" i="5" s="1"/>
  <c r="F164" i="12"/>
  <c r="G164" i="12" s="1"/>
  <c r="H164" i="12" s="1"/>
  <c r="J164" i="12" s="1"/>
  <c r="F158" i="12"/>
  <c r="G158" i="12" s="1"/>
  <c r="I158" i="12" s="1"/>
  <c r="F156" i="12"/>
  <c r="G156" i="12" s="1"/>
  <c r="I156" i="12" s="1"/>
  <c r="F154" i="12"/>
  <c r="G154" i="12" s="1"/>
  <c r="I154" i="12" s="1"/>
  <c r="F148" i="12"/>
  <c r="G148" i="12" s="1"/>
  <c r="I148" i="12" s="1"/>
  <c r="F146" i="12"/>
  <c r="G146" i="12" s="1"/>
  <c r="I146" i="12" s="1"/>
  <c r="F144" i="12"/>
  <c r="G144" i="12" s="1"/>
  <c r="I144" i="12" s="1"/>
  <c r="F142" i="12"/>
  <c r="G142" i="12" s="1"/>
  <c r="I142" i="12" s="1"/>
  <c r="F136" i="12"/>
  <c r="G136" i="12" s="1"/>
  <c r="I136" i="12" s="1"/>
  <c r="F130" i="12"/>
  <c r="G130" i="12" s="1"/>
  <c r="I130" i="12" s="1"/>
  <c r="F128" i="12"/>
  <c r="G128" i="12" s="1"/>
  <c r="I128" i="12" s="1"/>
  <c r="F126" i="12"/>
  <c r="G126" i="12" s="1"/>
  <c r="I126" i="12" s="1"/>
  <c r="F120" i="12"/>
  <c r="G120" i="12" s="1"/>
  <c r="I120" i="12" s="1"/>
  <c r="F118" i="12"/>
  <c r="G118" i="12" s="1"/>
  <c r="I118" i="12" s="1"/>
  <c r="F116" i="12"/>
  <c r="G116" i="12" s="1"/>
  <c r="I116" i="12" s="1"/>
  <c r="F110" i="12"/>
  <c r="G110" i="12" s="1"/>
  <c r="I110" i="12" s="1"/>
  <c r="F108" i="12"/>
  <c r="G108" i="12" s="1"/>
  <c r="I108" i="12" s="1"/>
  <c r="F106" i="12"/>
  <c r="G106" i="12" s="1"/>
  <c r="I106" i="12" s="1"/>
  <c r="F104" i="12"/>
  <c r="G104" i="12" s="1"/>
  <c r="I104" i="12" s="1"/>
  <c r="F98" i="12"/>
  <c r="G98" i="12" s="1"/>
  <c r="I98" i="12" s="1"/>
  <c r="H71" i="5" s="1"/>
  <c r="F96" i="12"/>
  <c r="G96" i="12" s="1"/>
  <c r="I96" i="12" s="1"/>
  <c r="F94" i="12"/>
  <c r="G94" i="12" s="1"/>
  <c r="I94" i="12" s="1"/>
  <c r="F88" i="12"/>
  <c r="G88" i="12" s="1"/>
  <c r="I88" i="12" s="1"/>
  <c r="H64" i="5" s="1"/>
  <c r="F86" i="12"/>
  <c r="G86" i="12" s="1"/>
  <c r="I86" i="12" s="1"/>
  <c r="H65" i="5" s="1"/>
  <c r="F84" i="12"/>
  <c r="G84" i="12" s="1"/>
  <c r="I84" i="12" s="1"/>
  <c r="H66" i="5" s="1"/>
  <c r="F79" i="12"/>
  <c r="F78" i="12"/>
  <c r="G78" i="12" s="1"/>
  <c r="H78" i="12" s="1"/>
  <c r="J78" i="12" s="1"/>
  <c r="F73" i="12"/>
  <c r="F72" i="12"/>
  <c r="F71" i="12"/>
  <c r="F70" i="12"/>
  <c r="F69" i="12"/>
  <c r="F68" i="12"/>
  <c r="F67" i="12"/>
  <c r="F66" i="12"/>
  <c r="F61" i="12"/>
  <c r="F60" i="12"/>
  <c r="F59" i="12"/>
  <c r="F58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37" i="12"/>
  <c r="F36" i="12"/>
  <c r="F35" i="12"/>
  <c r="F34" i="12"/>
  <c r="F33" i="12"/>
  <c r="F32" i="12"/>
  <c r="F27" i="12"/>
  <c r="F26" i="12"/>
  <c r="F25" i="12"/>
  <c r="F24" i="12"/>
  <c r="F23" i="12"/>
  <c r="F22" i="12"/>
  <c r="F17" i="12"/>
  <c r="F16" i="12"/>
  <c r="F15" i="12"/>
  <c r="F14" i="12"/>
  <c r="F13" i="12"/>
  <c r="F12" i="12"/>
  <c r="F11" i="12"/>
  <c r="F10" i="12"/>
  <c r="H10" i="9"/>
  <c r="E13" i="13" s="1"/>
  <c r="E9" i="3"/>
  <c r="E11" i="3"/>
  <c r="E10" i="3"/>
  <c r="E12" i="3"/>
  <c r="F200" i="6"/>
  <c r="I36" i="2"/>
  <c r="I13" i="2"/>
  <c r="I10" i="2"/>
  <c r="I14" i="2"/>
  <c r="I12" i="2"/>
  <c r="I11" i="2"/>
  <c r="I65" i="1"/>
  <c r="I52" i="1"/>
  <c r="I49" i="1"/>
  <c r="I55" i="1"/>
  <c r="I54" i="1"/>
  <c r="I51" i="1"/>
  <c r="I50" i="1"/>
  <c r="I36" i="1"/>
  <c r="I41" i="1"/>
  <c r="I38" i="1"/>
  <c r="I31" i="1"/>
  <c r="I30" i="1"/>
  <c r="I43" i="1"/>
  <c r="I34" i="1"/>
  <c r="I40" i="1"/>
  <c r="I42" i="1"/>
  <c r="I33" i="1"/>
  <c r="I39" i="1"/>
  <c r="I37" i="1"/>
  <c r="I35" i="1"/>
  <c r="I32" i="1"/>
  <c r="I22" i="1"/>
  <c r="I23" i="1"/>
  <c r="I11" i="1"/>
  <c r="I17" i="1"/>
  <c r="I14" i="1"/>
  <c r="I10" i="1"/>
  <c r="I16" i="1"/>
  <c r="I13" i="1"/>
  <c r="I12" i="1"/>
  <c r="I15" i="1"/>
  <c r="F252" i="6"/>
  <c r="G252" i="6" s="1"/>
  <c r="H252" i="6" s="1"/>
  <c r="J252" i="6" s="1"/>
  <c r="F250" i="6"/>
  <c r="G250" i="6" s="1"/>
  <c r="H250" i="6" s="1"/>
  <c r="J250" i="6" s="1"/>
  <c r="F248" i="6"/>
  <c r="G248" i="6" s="1"/>
  <c r="H248" i="6" s="1"/>
  <c r="J248" i="6" s="1"/>
  <c r="F224" i="6"/>
  <c r="G224" i="6" s="1"/>
  <c r="I224" i="6" s="1"/>
  <c r="I34" i="2" s="1"/>
  <c r="F222" i="6"/>
  <c r="G222" i="6" s="1"/>
  <c r="I222" i="6" s="1"/>
  <c r="I31" i="2" s="1"/>
  <c r="F220" i="6"/>
  <c r="G220" i="6" s="1"/>
  <c r="I220" i="6" s="1"/>
  <c r="I32" i="2" s="1"/>
  <c r="F218" i="6"/>
  <c r="G218" i="6" s="1"/>
  <c r="I218" i="6" s="1"/>
  <c r="I35" i="2" s="1"/>
  <c r="F216" i="6"/>
  <c r="G216" i="6" s="1"/>
  <c r="I216" i="6" s="1"/>
  <c r="I33" i="2" s="1"/>
  <c r="F214" i="6"/>
  <c r="G214" i="6" s="1"/>
  <c r="I214" i="6" s="1"/>
  <c r="F208" i="6"/>
  <c r="G208" i="6" s="1"/>
  <c r="I208" i="6" s="1"/>
  <c r="I22" i="2" s="1"/>
  <c r="F206" i="6"/>
  <c r="G206" i="6" s="1"/>
  <c r="I206" i="6" s="1"/>
  <c r="I19" i="2" s="1"/>
  <c r="F204" i="6"/>
  <c r="G204" i="6" s="1"/>
  <c r="I204" i="6" s="1"/>
  <c r="I24" i="2" s="1"/>
  <c r="F202" i="6"/>
  <c r="G202" i="6" s="1"/>
  <c r="I202" i="6" s="1"/>
  <c r="I25" i="2" s="1"/>
  <c r="F182" i="6"/>
  <c r="G182" i="6" s="1"/>
  <c r="I182" i="6" s="1"/>
  <c r="F180" i="6"/>
  <c r="G180" i="6" s="1"/>
  <c r="I180" i="6" s="1"/>
  <c r="F178" i="6"/>
  <c r="G178" i="6" s="1"/>
  <c r="I178" i="6" s="1"/>
  <c r="F176" i="6"/>
  <c r="G176" i="6" s="1"/>
  <c r="I176" i="6" s="1"/>
  <c r="F174" i="6"/>
  <c r="G174" i="6" s="1"/>
  <c r="I174" i="6" s="1"/>
  <c r="F168" i="6"/>
  <c r="G168" i="6" s="1"/>
  <c r="I168" i="6" s="1"/>
  <c r="I94" i="1" s="1"/>
  <c r="F166" i="6"/>
  <c r="G166" i="6" s="1"/>
  <c r="I166" i="6" s="1"/>
  <c r="I92" i="1" s="1"/>
  <c r="F164" i="6"/>
  <c r="G164" i="6" s="1"/>
  <c r="I164" i="6" s="1"/>
  <c r="I91" i="1" s="1"/>
  <c r="F162" i="6"/>
  <c r="G162" i="6" s="1"/>
  <c r="I162" i="6" s="1"/>
  <c r="I93" i="1" s="1"/>
  <c r="F156" i="6"/>
  <c r="G156" i="6" s="1"/>
  <c r="I156" i="6" s="1"/>
  <c r="I83" i="1" s="1"/>
  <c r="F154" i="6"/>
  <c r="G154" i="6" s="1"/>
  <c r="I154" i="6" s="1"/>
  <c r="I80" i="1" s="1"/>
  <c r="F152" i="6"/>
  <c r="G152" i="6" s="1"/>
  <c r="I152" i="6" s="1"/>
  <c r="I82" i="1" s="1"/>
  <c r="F150" i="6"/>
  <c r="G150" i="6" s="1"/>
  <c r="I150" i="6" s="1"/>
  <c r="I86" i="1" s="1"/>
  <c r="F148" i="6"/>
  <c r="G148" i="6" s="1"/>
  <c r="I148" i="6" s="1"/>
  <c r="I85" i="1" s="1"/>
  <c r="F146" i="6"/>
  <c r="G146" i="6" s="1"/>
  <c r="I146" i="6" s="1"/>
  <c r="I81" i="1" s="1"/>
  <c r="F144" i="6"/>
  <c r="G144" i="6" s="1"/>
  <c r="I144" i="6" s="1"/>
  <c r="I84" i="1" s="1"/>
  <c r="F126" i="6"/>
  <c r="G126" i="6" s="1"/>
  <c r="I126" i="6" s="1"/>
  <c r="I67" i="1" s="1"/>
  <c r="F124" i="6"/>
  <c r="G124" i="6" s="1"/>
  <c r="I124" i="6" s="1"/>
  <c r="I66" i="1" s="1"/>
  <c r="F122" i="6"/>
  <c r="G122" i="6" s="1"/>
  <c r="I122" i="6" s="1"/>
  <c r="I63" i="1" s="1"/>
  <c r="F118" i="6"/>
  <c r="F120" i="6"/>
  <c r="G22" i="12" l="1"/>
  <c r="H22" i="12" s="1"/>
  <c r="J22" i="12" s="1"/>
  <c r="G24" i="12"/>
  <c r="H24" i="12" s="1"/>
  <c r="J24" i="12" s="1"/>
  <c r="G34" i="12"/>
  <c r="H34" i="12" s="1"/>
  <c r="J34" i="12" s="1"/>
  <c r="G58" i="12"/>
  <c r="H58" i="12" s="1"/>
  <c r="J58" i="12" s="1"/>
  <c r="G12" i="12"/>
  <c r="H12" i="12" s="1"/>
  <c r="J12" i="12" s="1"/>
  <c r="G36" i="12"/>
  <c r="H36" i="12" s="1"/>
  <c r="J36" i="12" s="1"/>
  <c r="G42" i="12"/>
  <c r="H42" i="12" s="1"/>
  <c r="J42" i="12" s="1"/>
  <c r="G46" i="12"/>
  <c r="H46" i="12" s="1"/>
  <c r="J46" i="12" s="1"/>
  <c r="G60" i="12"/>
  <c r="H60" i="12" s="1"/>
  <c r="J60" i="12" s="1"/>
  <c r="G66" i="12"/>
  <c r="H66" i="12" s="1"/>
  <c r="J66" i="12" s="1"/>
  <c r="G14" i="12"/>
  <c r="H14" i="12" s="1"/>
  <c r="J14" i="12" s="1"/>
  <c r="G16" i="12"/>
  <c r="H16" i="12" s="1"/>
  <c r="J16" i="12" s="1"/>
  <c r="G26" i="12"/>
  <c r="H26" i="12" s="1"/>
  <c r="J26" i="12" s="1"/>
  <c r="G32" i="12"/>
  <c r="H32" i="12" s="1"/>
  <c r="J32" i="12" s="1"/>
  <c r="G48" i="12"/>
  <c r="H48" i="12" s="1"/>
  <c r="J48" i="12" s="1"/>
  <c r="G50" i="12"/>
  <c r="H50" i="12" s="1"/>
  <c r="J50" i="12" s="1"/>
  <c r="G68" i="12"/>
  <c r="H68" i="12" s="1"/>
  <c r="J68" i="12" s="1"/>
  <c r="H50" i="5" s="1"/>
  <c r="G70" i="12"/>
  <c r="H70" i="12" s="1"/>
  <c r="J70" i="12" s="1"/>
  <c r="H52" i="5" s="1"/>
  <c r="G72" i="12"/>
  <c r="H72" i="12" s="1"/>
  <c r="J72" i="12" s="1"/>
  <c r="H49" i="5" s="1"/>
  <c r="G44" i="12"/>
  <c r="H44" i="12" s="1"/>
  <c r="J44" i="12" s="1"/>
  <c r="G52" i="12"/>
  <c r="H52" i="12" s="1"/>
  <c r="J52" i="12" s="1"/>
  <c r="G10" i="12"/>
  <c r="H10" i="12" s="1"/>
  <c r="J10" i="12" s="1"/>
  <c r="F111" i="6"/>
  <c r="F110" i="6"/>
  <c r="F87" i="6"/>
  <c r="F86" i="6"/>
  <c r="F79" i="6"/>
  <c r="F78" i="6"/>
  <c r="F77" i="6"/>
  <c r="F76" i="6"/>
  <c r="F35" i="6"/>
  <c r="F34" i="6"/>
  <c r="F33" i="6"/>
  <c r="F32" i="6"/>
  <c r="F31" i="6"/>
  <c r="F30" i="6"/>
  <c r="F25" i="6"/>
  <c r="F24" i="6"/>
  <c r="F23" i="6"/>
  <c r="F22" i="6"/>
  <c r="F270" i="6"/>
  <c r="G270" i="6" s="1"/>
  <c r="I270" i="6" s="1"/>
  <c r="F264" i="6"/>
  <c r="G264" i="6" s="1"/>
  <c r="I264" i="6" s="1"/>
  <c r="F258" i="6"/>
  <c r="G258" i="6" s="1"/>
  <c r="I258" i="6" s="1"/>
  <c r="F246" i="6"/>
  <c r="G246" i="6" s="1"/>
  <c r="H246" i="6" s="1"/>
  <c r="J246" i="6" s="1"/>
  <c r="F240" i="6"/>
  <c r="G240" i="6" s="1"/>
  <c r="H240" i="6" s="1"/>
  <c r="J240" i="6" s="1"/>
  <c r="F234" i="6"/>
  <c r="G234" i="6" s="1"/>
  <c r="H234" i="6" s="1"/>
  <c r="J234" i="6" s="1"/>
  <c r="F232" i="6"/>
  <c r="G232" i="6" s="1"/>
  <c r="H232" i="6" s="1"/>
  <c r="J232" i="6" s="1"/>
  <c r="F230" i="6"/>
  <c r="G230" i="6" s="1"/>
  <c r="H230" i="6" s="1"/>
  <c r="J230" i="6" s="1"/>
  <c r="G200" i="6"/>
  <c r="I200" i="6" s="1"/>
  <c r="I20" i="2" s="1"/>
  <c r="F198" i="6"/>
  <c r="G198" i="6" s="1"/>
  <c r="I198" i="6" s="1"/>
  <c r="I26" i="2" s="1"/>
  <c r="F196" i="6"/>
  <c r="G196" i="6" s="1"/>
  <c r="I196" i="6" s="1"/>
  <c r="I21" i="2" s="1"/>
  <c r="F194" i="6"/>
  <c r="G194" i="6" s="1"/>
  <c r="I194" i="6" s="1"/>
  <c r="I23" i="2" s="1"/>
  <c r="F188" i="6"/>
  <c r="G188" i="6" s="1"/>
  <c r="I188" i="6" s="1"/>
  <c r="F138" i="6"/>
  <c r="G138" i="6" s="1"/>
  <c r="I138" i="6" s="1"/>
  <c r="I72" i="1" s="1"/>
  <c r="F136" i="6"/>
  <c r="G136" i="6" s="1"/>
  <c r="I136" i="6" s="1"/>
  <c r="I75" i="1" s="1"/>
  <c r="F134" i="6"/>
  <c r="G134" i="6" s="1"/>
  <c r="I134" i="6" s="1"/>
  <c r="I73" i="1" s="1"/>
  <c r="F132" i="6"/>
  <c r="G132" i="6" s="1"/>
  <c r="I132" i="6" s="1"/>
  <c r="I74" i="1" s="1"/>
  <c r="G120" i="6"/>
  <c r="I120" i="6" s="1"/>
  <c r="I64" i="1" s="1"/>
  <c r="G118" i="6"/>
  <c r="I118" i="6" s="1"/>
  <c r="I62" i="1" s="1"/>
  <c r="F116" i="6"/>
  <c r="G116" i="6" s="1"/>
  <c r="I116" i="6" s="1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85" i="6"/>
  <c r="F84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47" i="6"/>
  <c r="F46" i="6"/>
  <c r="F45" i="6"/>
  <c r="F44" i="6"/>
  <c r="F43" i="6"/>
  <c r="F42" i="6"/>
  <c r="F41" i="6"/>
  <c r="F40" i="6"/>
  <c r="F21" i="6"/>
  <c r="F20" i="6"/>
  <c r="F19" i="6"/>
  <c r="F18" i="6"/>
  <c r="F17" i="6"/>
  <c r="F16" i="6"/>
  <c r="F15" i="6"/>
  <c r="F14" i="6"/>
  <c r="F13" i="6"/>
  <c r="F12" i="6"/>
  <c r="F11" i="6"/>
  <c r="F10" i="6"/>
  <c r="G86" i="6" l="1"/>
  <c r="H86" i="6" s="1"/>
  <c r="J86" i="6" s="1"/>
  <c r="G32" i="6"/>
  <c r="H32" i="6" s="1"/>
  <c r="J32" i="6" s="1"/>
  <c r="G76" i="6"/>
  <c r="H76" i="6" s="1"/>
  <c r="J76" i="6" s="1"/>
  <c r="G78" i="6"/>
  <c r="H78" i="6" s="1"/>
  <c r="J78" i="6" s="1"/>
  <c r="G110" i="6"/>
  <c r="H110" i="6" s="1"/>
  <c r="J110" i="6" s="1"/>
  <c r="G34" i="6"/>
  <c r="H34" i="6" s="1"/>
  <c r="J34" i="6" s="1"/>
  <c r="G18" i="6"/>
  <c r="H18" i="6" s="1"/>
  <c r="J18" i="6" s="1"/>
  <c r="G40" i="6"/>
  <c r="H40" i="6" s="1"/>
  <c r="J40" i="6" s="1"/>
  <c r="I24" i="1" s="1"/>
  <c r="G42" i="6"/>
  <c r="H42" i="6" s="1"/>
  <c r="J42" i="6" s="1"/>
  <c r="I25" i="1" s="1"/>
  <c r="G44" i="6"/>
  <c r="H44" i="6" s="1"/>
  <c r="J44" i="6" s="1"/>
  <c r="G46" i="6"/>
  <c r="H46" i="6" s="1"/>
  <c r="J46" i="6" s="1"/>
  <c r="G52" i="6"/>
  <c r="H52" i="6" s="1"/>
  <c r="J52" i="6" s="1"/>
  <c r="G54" i="6"/>
  <c r="H54" i="6" s="1"/>
  <c r="J54" i="6" s="1"/>
  <c r="G56" i="6"/>
  <c r="H56" i="6" s="1"/>
  <c r="J56" i="6" s="1"/>
  <c r="G58" i="6"/>
  <c r="H58" i="6" s="1"/>
  <c r="J58" i="6" s="1"/>
  <c r="G60" i="6"/>
  <c r="H60" i="6" s="1"/>
  <c r="J60" i="6" s="1"/>
  <c r="G62" i="6"/>
  <c r="H62" i="6" s="1"/>
  <c r="J62" i="6" s="1"/>
  <c r="G64" i="6"/>
  <c r="H64" i="6" s="1"/>
  <c r="J64" i="6" s="1"/>
  <c r="G66" i="6"/>
  <c r="H66" i="6" s="1"/>
  <c r="J66" i="6" s="1"/>
  <c r="G68" i="6"/>
  <c r="H68" i="6" s="1"/>
  <c r="J68" i="6" s="1"/>
  <c r="G70" i="6"/>
  <c r="H70" i="6" s="1"/>
  <c r="J70" i="6" s="1"/>
  <c r="G72" i="6"/>
  <c r="H72" i="6" s="1"/>
  <c r="J72" i="6" s="1"/>
  <c r="G74" i="6"/>
  <c r="H74" i="6" s="1"/>
  <c r="J74" i="6" s="1"/>
  <c r="G84" i="6"/>
  <c r="H84" i="6" s="1"/>
  <c r="J84" i="6" s="1"/>
  <c r="G92" i="6"/>
  <c r="H92" i="6" s="1"/>
  <c r="J92" i="6" s="1"/>
  <c r="I53" i="1" s="1"/>
  <c r="G94" i="6"/>
  <c r="H94" i="6" s="1"/>
  <c r="J94" i="6" s="1"/>
  <c r="G96" i="6"/>
  <c r="H96" i="6" s="1"/>
  <c r="J96" i="6" s="1"/>
  <c r="G98" i="6"/>
  <c r="H98" i="6" s="1"/>
  <c r="J98" i="6" s="1"/>
  <c r="G100" i="6"/>
  <c r="H100" i="6" s="1"/>
  <c r="J100" i="6" s="1"/>
  <c r="G102" i="6"/>
  <c r="H102" i="6" s="1"/>
  <c r="J102" i="6" s="1"/>
  <c r="G104" i="6"/>
  <c r="H104" i="6" s="1"/>
  <c r="J104" i="6" s="1"/>
  <c r="G22" i="6"/>
  <c r="H22" i="6" s="1"/>
  <c r="J22" i="6" s="1"/>
  <c r="G24" i="6"/>
  <c r="H24" i="6" s="1"/>
  <c r="J24" i="6" s="1"/>
  <c r="G30" i="6"/>
  <c r="H30" i="6" s="1"/>
  <c r="J30" i="6" s="1"/>
  <c r="G20" i="6"/>
  <c r="H20" i="6" s="1"/>
  <c r="J20" i="6" s="1"/>
  <c r="G10" i="6"/>
  <c r="H10" i="6" s="1"/>
  <c r="J10" i="6" s="1"/>
  <c r="G12" i="6"/>
  <c r="H12" i="6" s="1"/>
  <c r="J12" i="6" s="1"/>
  <c r="G14" i="6"/>
  <c r="H14" i="6" s="1"/>
  <c r="J14" i="6" s="1"/>
  <c r="G16" i="6"/>
  <c r="H16" i="6" s="1"/>
  <c r="J16" i="6" s="1"/>
</calcChain>
</file>

<file path=xl/sharedStrings.xml><?xml version="1.0" encoding="utf-8"?>
<sst xmlns="http://schemas.openxmlformats.org/spreadsheetml/2006/main" count="1681" uniqueCount="315">
  <si>
    <t>COPA CATALANA</t>
  </si>
  <si>
    <t>TORTOSA, 8 i 9 DE JUNY</t>
  </si>
  <si>
    <t xml:space="preserve">INDIVIDUALS </t>
  </si>
  <si>
    <t>CATEGORIA INFANTIL FEMENÍ</t>
  </si>
  <si>
    <t>4 FINAL</t>
  </si>
  <si>
    <t>Nº</t>
  </si>
  <si>
    <t xml:space="preserve">NOM I COGNOMS </t>
  </si>
  <si>
    <t>CLUB</t>
  </si>
  <si>
    <t>CORAL HIERRO</t>
  </si>
  <si>
    <t>C.T.TORTOSA</t>
  </si>
  <si>
    <t>LARISA NEGREA</t>
  </si>
  <si>
    <t>C.T.ULLDECONA</t>
  </si>
  <si>
    <t>CRISTINA NEGREA</t>
  </si>
  <si>
    <t>NAIARA QUERAL</t>
  </si>
  <si>
    <t>C.T.DELTEBRE</t>
  </si>
  <si>
    <t>THERESE CORREA</t>
  </si>
  <si>
    <t>MADALINA ENII</t>
  </si>
  <si>
    <t>LAIA GRAU</t>
  </si>
  <si>
    <t>C.T.AMPOSTA</t>
  </si>
  <si>
    <t>AMIRA GRIGORIU</t>
  </si>
  <si>
    <t>CATEGORIA INFANTIL MASCULÍ</t>
  </si>
  <si>
    <t>ERIC QUERAL</t>
  </si>
  <si>
    <t>VICTOR RUIZ</t>
  </si>
  <si>
    <t>PAU ENCISO</t>
  </si>
  <si>
    <t>CATEGORIA CADET FEMENÍ</t>
  </si>
  <si>
    <t>3 FINAL</t>
  </si>
  <si>
    <t>LLUNA HIERRO</t>
  </si>
  <si>
    <t>MADALINA NEGREA</t>
  </si>
  <si>
    <t>ANTONIA POPA</t>
  </si>
  <si>
    <t>PAULA BITIS</t>
  </si>
  <si>
    <t>CATEGORIA JÚNIOR FEMENÍ</t>
  </si>
  <si>
    <t>6 FINAL</t>
  </si>
  <si>
    <t>DIANA HERRERA</t>
  </si>
  <si>
    <t>AIDA MESTRE</t>
  </si>
  <si>
    <t>ZAIRA PORRES</t>
  </si>
  <si>
    <t>PAULA ESTEFANIA BAILA</t>
  </si>
  <si>
    <t>C.T.SANTA BARBARA</t>
  </si>
  <si>
    <t>LAIA BERTOMEU</t>
  </si>
  <si>
    <t>C.T. DELTEBRE</t>
  </si>
  <si>
    <t>AINHOA BERTOMEU</t>
  </si>
  <si>
    <t>JULIA CASANOVA</t>
  </si>
  <si>
    <t>ARIADNA CID</t>
  </si>
  <si>
    <t>BELEN ALBA CUARDOS</t>
  </si>
  <si>
    <t>LAIA DIAZ</t>
  </si>
  <si>
    <t>CINTA ESCODA</t>
  </si>
  <si>
    <t>BRIGITTE FRANCH</t>
  </si>
  <si>
    <t>THAIS GONZALEZ</t>
  </si>
  <si>
    <t>PAULA GRAU</t>
  </si>
  <si>
    <t>CATEGORIA JÚNIOR MASCULÍ</t>
  </si>
  <si>
    <t>MARC HIERRO</t>
  </si>
  <si>
    <t>JOAN CALLAU</t>
  </si>
  <si>
    <t>CATEGORIA SÈNIOR FEMENÍ</t>
  </si>
  <si>
    <t>LAURA LÓPEZ</t>
  </si>
  <si>
    <t>ERIKA MAYOR</t>
  </si>
  <si>
    <t>MIREIA RUIZ</t>
  </si>
  <si>
    <t>ENYA SARRIO</t>
  </si>
  <si>
    <t>ALBA CABRERA</t>
  </si>
  <si>
    <t>LORENA CASES</t>
  </si>
  <si>
    <t>NEREA FABRA</t>
  </si>
  <si>
    <t>CATEGORIA SENIOR MASCULÍ</t>
  </si>
  <si>
    <t>SERGI CATALAN</t>
  </si>
  <si>
    <t>CATEGORIA 2 BASTONS INFANTIL</t>
  </si>
  <si>
    <t>2 BASTONS</t>
  </si>
  <si>
    <t>CATEGORIA 2 BASTONS CADET</t>
  </si>
  <si>
    <t>CATEGORIA 2 BASTONS JUNIOR</t>
  </si>
  <si>
    <t>RITA MINGUELL</t>
  </si>
  <si>
    <t>CATEGORIA 2 BASTONS SÈNIOR</t>
  </si>
  <si>
    <t>PARELLES</t>
  </si>
  <si>
    <t>PARELLES CATEGORIA INFANTIL</t>
  </si>
  <si>
    <t>CRISTINA NEGREA-LARISA NEGREA</t>
  </si>
  <si>
    <t>ERIC QUERAL-NAIARA QUERAL</t>
  </si>
  <si>
    <t>IRIS RAMOS-MARIA ARCOS</t>
  </si>
  <si>
    <t>THERESE CORREA-AMIRA GRIGORIU</t>
  </si>
  <si>
    <t>MADALINA NEGREA-PAULA BITIS</t>
  </si>
  <si>
    <t>PARELLES CATEGORIA JÚNIOR</t>
  </si>
  <si>
    <t>JOANA PEREZ-LLUNA HIERRO</t>
  </si>
  <si>
    <t>LAIA BERTOMEU-MARC HIERRO</t>
  </si>
  <si>
    <t>ANDREA BAÑOS-ANDREA FORCADELL</t>
  </si>
  <si>
    <t>ANDREA ALVARADO-BRIGITTE FRANCH</t>
  </si>
  <si>
    <t>NURIA BRAU-MIREIA ARASA</t>
  </si>
  <si>
    <t>ZAIRA CRUZ-PAULA ESTEFANIA BAILA</t>
  </si>
  <si>
    <t>CINTA ESCODA-ARIADNA CID</t>
  </si>
  <si>
    <t>PAULA GRAU-TANIA SORRIBES</t>
  </si>
  <si>
    <t>PARELLES CATEGORIA SÈNIOR</t>
  </si>
  <si>
    <t>MERITXELL ROIG-IRINA ALBESA</t>
  </si>
  <si>
    <t>LAIA DIAZ-SERGI CATALAN</t>
  </si>
  <si>
    <t>MIREIA RUIZ-LAURA LÓPEZ</t>
  </si>
  <si>
    <t>LORENA CASES-DIANA HERRERA</t>
  </si>
  <si>
    <t>NEREA FABRA-AIDA MESTRE</t>
  </si>
  <si>
    <t>EQUIPS</t>
  </si>
  <si>
    <t>EQUIPS CATEGORIA INFANTIL</t>
  </si>
  <si>
    <t>SANTA BARBARA   B</t>
  </si>
  <si>
    <t>ULLDECONA  A</t>
  </si>
  <si>
    <t>ULLDECONA  B</t>
  </si>
  <si>
    <t>EQUIPS CATEGORIA CADET</t>
  </si>
  <si>
    <t>TORTOSA</t>
  </si>
  <si>
    <t>EQUIPS CATEGORIA JÚNIOR</t>
  </si>
  <si>
    <t>SANTA BARBARA</t>
  </si>
  <si>
    <t>AMPOSTA</t>
  </si>
  <si>
    <t>DELTEBRE</t>
  </si>
  <si>
    <t>EQUIPS CATEGORIA SÈNIOR</t>
  </si>
  <si>
    <t>ULLDECONA</t>
  </si>
  <si>
    <t>GRUPS CATEGORIA INFANTIL</t>
  </si>
  <si>
    <t>DISSABTE, 8 DE JUNY</t>
  </si>
  <si>
    <t>09:30h.</t>
  </si>
  <si>
    <t>CONCENTRACIÓ DELS CLUBS PARTICIPANTS</t>
  </si>
  <si>
    <t>10:00h.</t>
  </si>
  <si>
    <t>INICI CERIMÒNIA D'OBERTURA</t>
  </si>
  <si>
    <t>ENTRADA DELS CLUBS PARTICIPANTS</t>
  </si>
  <si>
    <t xml:space="preserve">C.T. DELTEBRE </t>
  </si>
  <si>
    <t>C.T. AMPOSTA</t>
  </si>
  <si>
    <t>C.T. ULLDECONA</t>
  </si>
  <si>
    <t>C.T.  SANTA BARBARA</t>
  </si>
  <si>
    <t>C.T.  TORTOSA ( Club organitzador)</t>
  </si>
  <si>
    <t>ENTRADA DELS JUTGES</t>
  </si>
  <si>
    <t>JURAMENT DE L'ATLETA</t>
  </si>
  <si>
    <t>JURAMENT DEL JUTGE</t>
  </si>
  <si>
    <t>PARLAMENTS:</t>
  </si>
  <si>
    <t>Sr. President FECT</t>
  </si>
  <si>
    <t>10:30h.</t>
  </si>
  <si>
    <t>10:35h.</t>
  </si>
  <si>
    <t>10:40h.</t>
  </si>
  <si>
    <t>COMPETICIÓ</t>
  </si>
  <si>
    <t>DESCANS - DINAR</t>
  </si>
  <si>
    <t>16:35h.</t>
  </si>
  <si>
    <t>16:40h.</t>
  </si>
  <si>
    <t xml:space="preserve">Escalfament Parelles Categoria INFANTIL </t>
  </si>
  <si>
    <t>18:20h.</t>
  </si>
  <si>
    <t>Escalfament Parelles Categoria JÚNIOR</t>
  </si>
  <si>
    <t>Escalfament Parelles Categoria SÈNIOR</t>
  </si>
  <si>
    <t>FINAL DE LA COMPETICIÓ</t>
  </si>
  <si>
    <t xml:space="preserve">Escalfament Individuals Categoria CADET FEMENÍ </t>
  </si>
  <si>
    <t xml:space="preserve">Escalfament Individuals Categoria INFANTIL FEMENÍ </t>
  </si>
  <si>
    <t>Escalfament Individuals Categoria JÚNIOR FEMENÍ 1-7</t>
  </si>
  <si>
    <t>Escalfament Individuals Categoria JÚNIOR FEMENÍ 8-14</t>
  </si>
  <si>
    <t xml:space="preserve">Escalfament Individuals Categoria SENIOR FEMENÍ </t>
  </si>
  <si>
    <t xml:space="preserve">Escalfament Individuals Categoria 2 BASTONS INFANTIL </t>
  </si>
  <si>
    <t xml:space="preserve">Escalfament Individuals Categoria 2 BASTONS CADET </t>
  </si>
  <si>
    <t>Escalfament Individuals Categoria 2 BASTONS JÚNIOR</t>
  </si>
  <si>
    <t>Escalfament Individuals Categoria 2 BASTONS SÈNIOR</t>
  </si>
  <si>
    <t>Escalfament Equips Categoria JUNIOR 1-2</t>
  </si>
  <si>
    <t>Escalfament Equips Categoria JUNIOR 3-4</t>
  </si>
  <si>
    <t>11:00h.</t>
  </si>
  <si>
    <t>11:05h.</t>
  </si>
  <si>
    <t>11:45h.</t>
  </si>
  <si>
    <t>11:50h.</t>
  </si>
  <si>
    <t>12:20h.</t>
  </si>
  <si>
    <t>15:30h.</t>
  </si>
  <si>
    <t>15:35h.</t>
  </si>
  <si>
    <t>17:35h.</t>
  </si>
  <si>
    <t>19:30h.</t>
  </si>
  <si>
    <t>11:15h.</t>
  </si>
  <si>
    <t>11:20h.</t>
  </si>
  <si>
    <t>11:40h.</t>
  </si>
  <si>
    <t>13:00h.</t>
  </si>
  <si>
    <t>13:05h.</t>
  </si>
  <si>
    <t>13:40h.</t>
  </si>
  <si>
    <t>13:45h.</t>
  </si>
  <si>
    <t>14:15h.</t>
  </si>
  <si>
    <t>15:55h.</t>
  </si>
  <si>
    <t>16:00h.</t>
  </si>
  <si>
    <t>17:00h.</t>
  </si>
  <si>
    <t>17:05h.</t>
  </si>
  <si>
    <t>17:30h.</t>
  </si>
  <si>
    <t>18:15h.</t>
  </si>
  <si>
    <t>19:35h.</t>
  </si>
  <si>
    <t>DIUMENGE, 9 DE JUNY</t>
  </si>
  <si>
    <t xml:space="preserve">COMPETICIÓ </t>
  </si>
  <si>
    <t>APERTURA POLIESPORTIU (ENTRENAMENTS LLIURES)</t>
  </si>
  <si>
    <t>10:05h.</t>
  </si>
  <si>
    <t>10:45h.</t>
  </si>
  <si>
    <t>16:15h.</t>
  </si>
  <si>
    <t>16:55h.</t>
  </si>
  <si>
    <t>18:00h.</t>
  </si>
  <si>
    <t>CERIMONIA DE CLOENDA I LLIURAMENT DE DIPLOMES</t>
  </si>
  <si>
    <r>
      <t xml:space="preserve">Escalfament Individuals Categoria INFANTIL FEMENÍ i MASCULÍ </t>
    </r>
    <r>
      <rPr>
        <b/>
        <sz val="10"/>
        <rFont val="Arial"/>
        <family val="2"/>
      </rPr>
      <t>FINAL</t>
    </r>
  </si>
  <si>
    <r>
      <t xml:space="preserve">Escalfament Individuals Categoria CADET FEMENÍ </t>
    </r>
    <r>
      <rPr>
        <b/>
        <sz val="10"/>
        <rFont val="Arial"/>
        <family val="2"/>
      </rPr>
      <t>FINAL</t>
    </r>
  </si>
  <si>
    <r>
      <t xml:space="preserve">Escalfament Individuals Categoria SENIOR FEMENÍ i MASCULÍ  </t>
    </r>
    <r>
      <rPr>
        <b/>
        <sz val="10"/>
        <rFont val="Arial"/>
        <family val="2"/>
      </rPr>
      <t>FINAL</t>
    </r>
  </si>
  <si>
    <r>
      <t xml:space="preserve">Escalfament Individuals Categoria 2 BASTONS JÚNIOR i SÈNIOR </t>
    </r>
    <r>
      <rPr>
        <b/>
        <sz val="10"/>
        <rFont val="Arial"/>
        <family val="2"/>
      </rPr>
      <t>FINAL</t>
    </r>
  </si>
  <si>
    <r>
      <t xml:space="preserve">Escalfament Parelles Categoria INFANTIL I CADET </t>
    </r>
    <r>
      <rPr>
        <b/>
        <sz val="10"/>
        <rFont val="Arial"/>
        <family val="2"/>
      </rPr>
      <t>FINAL</t>
    </r>
  </si>
  <si>
    <r>
      <t xml:space="preserve">Escalfament Parelles Categoria JÚNIOR </t>
    </r>
    <r>
      <rPr>
        <b/>
        <sz val="10"/>
        <rFont val="Arial"/>
        <family val="2"/>
      </rPr>
      <t>FINAL</t>
    </r>
  </si>
  <si>
    <r>
      <t xml:space="preserve">Escalfament Parelles Categoria SÈNIOR </t>
    </r>
    <r>
      <rPr>
        <b/>
        <sz val="10"/>
        <rFont val="Arial"/>
        <family val="2"/>
      </rPr>
      <t>FINAL</t>
    </r>
  </si>
  <si>
    <r>
      <t xml:space="preserve">Escalfament Equips Categoria INFANTIL </t>
    </r>
    <r>
      <rPr>
        <b/>
        <sz val="10"/>
        <rFont val="Arial"/>
        <family val="2"/>
      </rPr>
      <t>FINAL</t>
    </r>
  </si>
  <si>
    <r>
      <t xml:space="preserve">Escalfament Equips Categoria CADET </t>
    </r>
    <r>
      <rPr>
        <b/>
        <sz val="10"/>
        <rFont val="Arial"/>
        <family val="2"/>
      </rPr>
      <t>FINAL</t>
    </r>
  </si>
  <si>
    <r>
      <t xml:space="preserve">Escalfament Equips Categoria JÚNIOR 1-2 </t>
    </r>
    <r>
      <rPr>
        <b/>
        <sz val="10"/>
        <rFont val="Arial"/>
        <family val="2"/>
      </rPr>
      <t>FINAL</t>
    </r>
  </si>
  <si>
    <r>
      <t xml:space="preserve">Escalfament Equips Categoria JÚNIOR 3 </t>
    </r>
    <r>
      <rPr>
        <b/>
        <sz val="10"/>
        <rFont val="Arial"/>
        <family val="2"/>
      </rPr>
      <t>FINAL</t>
    </r>
  </si>
  <si>
    <r>
      <t xml:space="preserve">Escalfament Equips Categoria SÈNIOR </t>
    </r>
    <r>
      <rPr>
        <b/>
        <sz val="10"/>
        <rFont val="Arial"/>
        <family val="2"/>
      </rPr>
      <t>FINAL</t>
    </r>
  </si>
  <si>
    <r>
      <t>Escalfament Grups Categoria INFANTIL</t>
    </r>
    <r>
      <rPr>
        <b/>
        <sz val="10"/>
        <rFont val="Arial"/>
        <family val="2"/>
      </rPr>
      <t xml:space="preserve"> FINAL</t>
    </r>
  </si>
  <si>
    <r>
      <t xml:space="preserve">Escalfament Grups Categoria JÚNIOR  </t>
    </r>
    <r>
      <rPr>
        <b/>
        <sz val="10"/>
        <rFont val="Arial"/>
        <family val="2"/>
      </rPr>
      <t>FINAL</t>
    </r>
  </si>
  <si>
    <t>GRUPS CATEGORIA JÚNIOR</t>
  </si>
  <si>
    <t>PARELLES CATEGORIA CADET</t>
  </si>
  <si>
    <t>EXHIBICIÓ C.T. GRANADELLA</t>
  </si>
  <si>
    <t>14:20h.</t>
  </si>
  <si>
    <t>C.T. GRANADELLA (club invitat)</t>
  </si>
  <si>
    <t>FINALS INDIVIDUALS</t>
  </si>
  <si>
    <t>FINALS 2 BASTONS</t>
  </si>
  <si>
    <t>CATEGORIA 2 BASTONS JÚNIOR</t>
  </si>
  <si>
    <r>
      <t xml:space="preserve">Escalfament Individuals Categoria 2 BASTONS INFANTIL </t>
    </r>
    <r>
      <rPr>
        <b/>
        <sz val="10"/>
        <rFont val="Arial"/>
        <family val="2"/>
      </rPr>
      <t>FINAL</t>
    </r>
  </si>
  <si>
    <t>18:50h.</t>
  </si>
  <si>
    <t>18.55h.</t>
  </si>
  <si>
    <t>19:00h.</t>
  </si>
  <si>
    <t>19:50h.</t>
  </si>
  <si>
    <r>
      <t xml:space="preserve">Escalfament Individuals Categoria 2 BASTONS CADET </t>
    </r>
    <r>
      <rPr>
        <b/>
        <sz val="10"/>
        <rFont val="Arial"/>
        <family val="2"/>
      </rPr>
      <t>FINAL</t>
    </r>
  </si>
  <si>
    <t>12:40h.</t>
  </si>
  <si>
    <t>13:20h.</t>
  </si>
  <si>
    <t>ENYA SARRIO-AIDA LLAMBRICH</t>
  </si>
  <si>
    <r>
      <t xml:space="preserve">Escalfament Individuals Categoria JÚNIOR FEMENÍ I MASCULÍ </t>
    </r>
    <r>
      <rPr>
        <b/>
        <sz val="10"/>
        <rFont val="Arial"/>
        <family val="2"/>
      </rPr>
      <t>FINAL</t>
    </r>
  </si>
  <si>
    <t>12:15h.</t>
  </si>
  <si>
    <t>12:35h.</t>
  </si>
  <si>
    <t>13:15h.</t>
  </si>
  <si>
    <t>15:00h.</t>
  </si>
  <si>
    <t>15:05h.</t>
  </si>
  <si>
    <t>15:25h.</t>
  </si>
  <si>
    <t>15:45h.</t>
  </si>
  <si>
    <t>15:50h.</t>
  </si>
  <si>
    <t>16:10h.</t>
  </si>
  <si>
    <t>16:25h.</t>
  </si>
  <si>
    <t>16:30h.</t>
  </si>
  <si>
    <t>17:10h.</t>
  </si>
  <si>
    <t>17:20h.</t>
  </si>
  <si>
    <t>17:25h.</t>
  </si>
  <si>
    <t>17:40h.</t>
  </si>
  <si>
    <t>TABULACIÓ</t>
  </si>
  <si>
    <t>NOM I CLUB</t>
  </si>
  <si>
    <t>JUTGE 1</t>
  </si>
  <si>
    <t>JUTGE 2</t>
  </si>
  <si>
    <t>JUTGE 3</t>
  </si>
  <si>
    <t>SUMA</t>
  </si>
  <si>
    <t>TOTAL</t>
  </si>
  <si>
    <t>MEDIA</t>
  </si>
  <si>
    <t>PENAL</t>
  </si>
  <si>
    <t>M.T.</t>
  </si>
  <si>
    <t>E.A.</t>
  </si>
  <si>
    <t>INDIVIDUALS INFANTIL FEMENI</t>
  </si>
  <si>
    <t>INDIVIDUALS JUNIOR FEMENI</t>
  </si>
  <si>
    <t>ORDRE D'ACTUACIÓ</t>
  </si>
  <si>
    <t>JUEZ 1</t>
  </si>
  <si>
    <t>JUEZ 2</t>
  </si>
  <si>
    <t>JUEZ 3</t>
  </si>
  <si>
    <t xml:space="preserve">SUMA </t>
  </si>
  <si>
    <t>P.T.</t>
  </si>
  <si>
    <t>INDIVIDUALS CADET FEMENI</t>
  </si>
  <si>
    <t>INDIVIDUALS JUNIOR MASCULI</t>
  </si>
  <si>
    <t>INDIVIDUALS SENIOR FEMENI</t>
  </si>
  <si>
    <t>PARELLES SENIOR</t>
  </si>
  <si>
    <t>EQUIPS INFANTIL</t>
  </si>
  <si>
    <t>COPA CATALANA DE CLUBS</t>
  </si>
  <si>
    <t>TORTOSA, 8 I 9 DE JUNY DE 2013</t>
  </si>
  <si>
    <t>INDIVIDUALS INFANTIL MASCULI</t>
  </si>
  <si>
    <t>SANTE BARBARA</t>
  </si>
  <si>
    <t>BELEN ALBA CUADROS</t>
  </si>
  <si>
    <t>LAURA LOPEZ</t>
  </si>
  <si>
    <t>INDIVIDUALS SENIOR MASCULI</t>
  </si>
  <si>
    <t>2 BASTONS CATEGORIA INFANTIL</t>
  </si>
  <si>
    <t>2 BASTONS CATEGORIA CADET</t>
  </si>
  <si>
    <t>2 BASTONS CATEGORIA JUNIOR</t>
  </si>
  <si>
    <t>2 BASTONS CATEGORIA SENIOR</t>
  </si>
  <si>
    <t>PARELLES INFANTIL</t>
  </si>
  <si>
    <t xml:space="preserve"> PARELLES CADET</t>
  </si>
  <si>
    <t>PARELLES JUNIOR</t>
  </si>
  <si>
    <t>EQUIPS CADET</t>
  </si>
  <si>
    <t>EQUIPS JUNIOR</t>
  </si>
  <si>
    <t>EQUIPS SENIOR</t>
  </si>
  <si>
    <t xml:space="preserve"> GRUPS INFANTIL</t>
  </si>
  <si>
    <t xml:space="preserve"> GRUPS JUNIOR</t>
  </si>
  <si>
    <t>CRISTINA - LARISA</t>
  </si>
  <si>
    <t>ERIC - NAIARA</t>
  </si>
  <si>
    <t>IRIS - MARIA</t>
  </si>
  <si>
    <t>THERESE - AMIRA</t>
  </si>
  <si>
    <t>MADALINA - LLUNA</t>
  </si>
  <si>
    <t>MADALINA - PAULA</t>
  </si>
  <si>
    <t>JOANA - LLUNA</t>
  </si>
  <si>
    <t>ANDREA - BRIGITTE</t>
  </si>
  <si>
    <t>ANDREA - ANDREA</t>
  </si>
  <si>
    <t>LAIA - MARC</t>
  </si>
  <si>
    <t>NURIA - MIREIA</t>
  </si>
  <si>
    <t>ZAIRA - PAULA ESTEFANIA</t>
  </si>
  <si>
    <t>CINTA - ARIADNA</t>
  </si>
  <si>
    <t>PAULA - TANIA</t>
  </si>
  <si>
    <t>MERITXELL - IRINA</t>
  </si>
  <si>
    <t>MIREIA - LAURA</t>
  </si>
  <si>
    <t>ENYA  - AIDA</t>
  </si>
  <si>
    <t>LORENA - DIANA</t>
  </si>
  <si>
    <t>LAIA - SERGI</t>
  </si>
  <si>
    <t>NEREA - AIDA</t>
  </si>
  <si>
    <t>ULLDECONA A</t>
  </si>
  <si>
    <t>SANTA BARBARA B</t>
  </si>
  <si>
    <t>ULLDECONA B</t>
  </si>
  <si>
    <t>PUNTS COPA</t>
  </si>
  <si>
    <t>PUNT</t>
  </si>
  <si>
    <t>PUNTS</t>
  </si>
  <si>
    <t>*</t>
  </si>
  <si>
    <t>* NO PRESENTAT NO CONTABILITZA PUNTS</t>
  </si>
  <si>
    <t>SEMIFINALS</t>
  </si>
  <si>
    <t>* NO PRESENTADES NO COMPTABILITZA PER LA COPA</t>
  </si>
  <si>
    <t>THERESSE CORREA</t>
  </si>
  <si>
    <t>ERIC QUERAL - NAIARA QUERAL</t>
  </si>
  <si>
    <t>CRISTINA NEGREA- LARISA NEGREA</t>
  </si>
  <si>
    <t>THERESSE CORREA - AMIRA GRIGORIU</t>
  </si>
  <si>
    <t>PAULA GRAU - TANIA SORRIBES</t>
  </si>
  <si>
    <t>TABULACIÓ FINALS</t>
  </si>
  <si>
    <t>FINALS PARELLES</t>
  </si>
  <si>
    <t>FINALS EQUIPS</t>
  </si>
  <si>
    <t>FINAL GRUPS</t>
  </si>
  <si>
    <t>CLASSIFICACIO COPA DE CLUBS</t>
  </si>
  <si>
    <t>C.T. TORTOSA</t>
  </si>
  <si>
    <t>C.T. SANTA BARBARA</t>
  </si>
  <si>
    <t>POSICIO</t>
  </si>
  <si>
    <t>TOTAL PUNTS</t>
  </si>
  <si>
    <t>1er</t>
  </si>
  <si>
    <t>2on</t>
  </si>
  <si>
    <t>3er</t>
  </si>
  <si>
    <t>4rt</t>
  </si>
  <si>
    <t>5e</t>
  </si>
  <si>
    <t>MADALINA ENII-CORAL HIERRO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</si>
</sst>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  <numFmt numFmtId="165" formatCode="hh:mm"/>
    <numFmt numFmtId="166" formatCode="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ill="0" applyBorder="0" applyAlignment="0" applyProtection="0"/>
    <xf numFmtId="0" fontId="3" fillId="0" borderId="0"/>
    <xf numFmtId="44" fontId="2" fillId="0" borderId="0" applyFont="0" applyFill="0" applyBorder="0" applyAlignment="0" applyProtection="0"/>
  </cellStyleXfs>
  <cellXfs count="120">
    <xf numFmtId="0" fontId="0" fillId="0" borderId="0" xfId="0"/>
    <xf numFmtId="0" fontId="5" fillId="0" borderId="1" xfId="3" applyFont="1" applyFill="1" applyBorder="1" applyAlignment="1">
      <alignment horizontal="center"/>
    </xf>
    <xf numFmtId="0" fontId="5" fillId="0" borderId="0" xfId="3" applyFont="1"/>
    <xf numFmtId="0" fontId="5" fillId="0" borderId="0" xfId="3" applyFont="1"/>
    <xf numFmtId="0" fontId="5" fillId="0" borderId="1" xfId="3" applyFont="1" applyFill="1" applyBorder="1" applyAlignment="1">
      <alignment horizontal="center"/>
    </xf>
    <xf numFmtId="0" fontId="5" fillId="0" borderId="0" xfId="3" applyFont="1"/>
    <xf numFmtId="0" fontId="5" fillId="0" borderId="1" xfId="3" applyFont="1" applyFill="1" applyBorder="1" applyAlignment="1">
      <alignment horizontal="center"/>
    </xf>
    <xf numFmtId="0" fontId="5" fillId="0" borderId="0" xfId="3" applyFont="1"/>
    <xf numFmtId="0" fontId="5" fillId="0" borderId="1" xfId="3" applyFont="1" applyFill="1" applyBorder="1" applyAlignment="1">
      <alignment horizontal="center"/>
    </xf>
    <xf numFmtId="0" fontId="5" fillId="0" borderId="0" xfId="3" applyFont="1"/>
    <xf numFmtId="0" fontId="5" fillId="0" borderId="1" xfId="3" applyFont="1" applyFill="1" applyBorder="1" applyAlignment="1">
      <alignment horizontal="center"/>
    </xf>
    <xf numFmtId="0" fontId="5" fillId="0" borderId="0" xfId="3" applyFont="1"/>
    <xf numFmtId="0" fontId="5" fillId="0" borderId="0" xfId="3" applyFont="1"/>
    <xf numFmtId="0" fontId="5" fillId="0" borderId="0" xfId="3" applyFont="1"/>
    <xf numFmtId="0" fontId="1" fillId="0" borderId="0" xfId="0" applyFont="1"/>
    <xf numFmtId="0" fontId="2" fillId="0" borderId="0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2" fillId="0" borderId="0" xfId="1"/>
    <xf numFmtId="0" fontId="2" fillId="0" borderId="0" xfId="1" applyAlignment="1">
      <alignment horizontal="left"/>
    </xf>
    <xf numFmtId="165" fontId="2" fillId="0" borderId="0" xfId="1" applyNumberFormat="1" applyFill="1" applyAlignment="1">
      <alignment horizontal="center"/>
    </xf>
    <xf numFmtId="165" fontId="2" fillId="0" borderId="0" xfId="1" applyNumberFormat="1" applyFill="1" applyBorder="1" applyAlignment="1">
      <alignment horizontal="center"/>
    </xf>
    <xf numFmtId="0" fontId="2" fillId="0" borderId="0" xfId="1" applyAlignment="1">
      <alignment horizontal="center"/>
    </xf>
    <xf numFmtId="165" fontId="2" fillId="0" borderId="0" xfId="1" applyNumberFormat="1" applyAlignment="1">
      <alignment horizontal="center"/>
    </xf>
    <xf numFmtId="20" fontId="5" fillId="0" borderId="0" xfId="1" applyNumberFormat="1" applyFont="1" applyAlignment="1">
      <alignment horizontal="center"/>
    </xf>
    <xf numFmtId="20" fontId="2" fillId="0" borderId="0" xfId="1" applyNumberForma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Alignment="1">
      <alignment horizontal="center"/>
    </xf>
    <xf numFmtId="165" fontId="2" fillId="0" borderId="0" xfId="1" applyNumberFormat="1" applyAlignment="1">
      <alignment horizontal="center"/>
    </xf>
    <xf numFmtId="20" fontId="2" fillId="0" borderId="0" xfId="1" applyNumberFormat="1" applyAlignment="1">
      <alignment horizontal="center"/>
    </xf>
    <xf numFmtId="0" fontId="5" fillId="0" borderId="0" xfId="1" applyFont="1" applyBorder="1" applyAlignment="1">
      <alignment horizontal="left"/>
    </xf>
    <xf numFmtId="0" fontId="5" fillId="3" borderId="2" xfId="1" applyFont="1" applyFill="1" applyBorder="1"/>
    <xf numFmtId="0" fontId="5" fillId="3" borderId="3" xfId="1" applyFont="1" applyFill="1" applyBorder="1"/>
    <xf numFmtId="0" fontId="5" fillId="3" borderId="4" xfId="1" applyFont="1" applyFill="1" applyBorder="1"/>
    <xf numFmtId="0" fontId="0" fillId="0" borderId="0" xfId="0" applyAlignment="1"/>
    <xf numFmtId="0" fontId="0" fillId="5" borderId="0" xfId="0" applyFill="1"/>
    <xf numFmtId="0" fontId="7" fillId="0" borderId="0" xfId="0" applyFont="1"/>
    <xf numFmtId="0" fontId="0" fillId="5" borderId="0" xfId="0" applyFill="1" applyAlignment="1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4" borderId="6" xfId="0" applyFont="1" applyFill="1" applyBorder="1"/>
    <xf numFmtId="0" fontId="7" fillId="0" borderId="0" xfId="0" applyFont="1" applyFill="1" applyBorder="1"/>
    <xf numFmtId="0" fontId="7" fillId="0" borderId="0" xfId="0" applyFont="1" applyBorder="1"/>
    <xf numFmtId="0" fontId="0" fillId="0" borderId="0" xfId="0" applyFill="1" applyBorder="1" applyAlignment="1"/>
    <xf numFmtId="0" fontId="0" fillId="0" borderId="0" xfId="0" applyFill="1"/>
    <xf numFmtId="0" fontId="8" fillId="0" borderId="6" xfId="0" applyFont="1" applyBorder="1"/>
    <xf numFmtId="0" fontId="8" fillId="4" borderId="6" xfId="0" applyFont="1" applyFill="1" applyBorder="1"/>
    <xf numFmtId="0" fontId="9" fillId="0" borderId="0" xfId="0" applyFont="1"/>
    <xf numFmtId="0" fontId="9" fillId="5" borderId="0" xfId="0" applyFont="1" applyFill="1" applyAlignment="1"/>
    <xf numFmtId="0" fontId="8" fillId="0" borderId="6" xfId="0" applyFon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0" xfId="0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0" fillId="0" borderId="0" xfId="0" applyNumberFormat="1"/>
    <xf numFmtId="0" fontId="0" fillId="6" borderId="0" xfId="0" applyFill="1"/>
    <xf numFmtId="0" fontId="2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164" fontId="4" fillId="2" borderId="1" xfId="2" applyFont="1" applyFill="1" applyBorder="1" applyAlignment="1" applyProtection="1">
      <alignment horizontal="center"/>
    </xf>
    <xf numFmtId="0" fontId="4" fillId="2" borderId="1" xfId="1" applyFont="1" applyFill="1" applyBorder="1" applyAlignment="1">
      <alignment horizontal="left"/>
    </xf>
    <xf numFmtId="0" fontId="2" fillId="0" borderId="0" xfId="1" applyBorder="1" applyAlignment="1">
      <alignment horizontal="left"/>
    </xf>
    <xf numFmtId="0" fontId="2" fillId="0" borderId="0" xfId="1" applyFont="1" applyAlignment="1">
      <alignment horizontal="left"/>
    </xf>
    <xf numFmtId="0" fontId="5" fillId="2" borderId="2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left"/>
    </xf>
    <xf numFmtId="0" fontId="2" fillId="0" borderId="5" xfId="1" applyFont="1" applyBorder="1" applyAlignment="1">
      <alignment horizontal="left"/>
    </xf>
    <xf numFmtId="0" fontId="4" fillId="2" borderId="1" xfId="3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/>
    </xf>
    <xf numFmtId="0" fontId="5" fillId="0" borderId="1" xfId="3" applyFont="1" applyBorder="1" applyAlignment="1">
      <alignment horizontal="left"/>
    </xf>
    <xf numFmtId="0" fontId="5" fillId="0" borderId="0" xfId="3" applyFont="1" applyBorder="1" applyAlignment="1">
      <alignment horizontal="left"/>
    </xf>
    <xf numFmtId="0" fontId="5" fillId="0" borderId="1" xfId="3" applyFont="1" applyFill="1" applyBorder="1" applyAlignment="1">
      <alignment horizontal="left"/>
    </xf>
    <xf numFmtId="0" fontId="5" fillId="0" borderId="2" xfId="3" applyFont="1" applyBorder="1" applyAlignment="1">
      <alignment horizontal="left"/>
    </xf>
    <xf numFmtId="0" fontId="5" fillId="0" borderId="3" xfId="3" applyFont="1" applyBorder="1" applyAlignment="1">
      <alignment horizontal="left"/>
    </xf>
    <xf numFmtId="0" fontId="5" fillId="0" borderId="4" xfId="3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166" fontId="7" fillId="0" borderId="7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6" fontId="8" fillId="0" borderId="8" xfId="0" applyNumberFormat="1" applyFont="1" applyBorder="1" applyAlignment="1">
      <alignment horizontal="center"/>
    </xf>
    <xf numFmtId="0" fontId="9" fillId="4" borderId="2" xfId="0" applyFont="1" applyFill="1" applyBorder="1" applyAlignment="1"/>
    <xf numFmtId="0" fontId="9" fillId="4" borderId="3" xfId="0" applyFont="1" applyFill="1" applyBorder="1" applyAlignment="1"/>
    <xf numFmtId="0" fontId="9" fillId="4" borderId="4" xfId="0" applyFont="1" applyFill="1" applyBorder="1" applyAlignment="1"/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0" xfId="0" applyAlignment="1">
      <alignment horizontal="left"/>
    </xf>
  </cellXfs>
  <cellStyles count="5">
    <cellStyle name="Moneda 2" xfId="2"/>
    <cellStyle name="Moneda 3" xfId="4"/>
    <cellStyle name="Normal" xfId="0" builtinId="0"/>
    <cellStyle name="Normal 2" xfId="1"/>
    <cellStyle name="Normal_INDIVIDUALS 1ª DIV.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73" workbookViewId="0">
      <selection activeCell="B86" sqref="B86:F86"/>
    </sheetView>
  </sheetViews>
  <sheetFormatPr baseColWidth="10" defaultRowHeight="15" x14ac:dyDescent="0.25"/>
  <cols>
    <col min="1" max="1" width="7" customWidth="1"/>
    <col min="6" max="6" width="24.140625" customWidth="1"/>
    <col min="7" max="7" width="3.28515625" customWidth="1"/>
  </cols>
  <sheetData>
    <row r="1" spans="1:7" ht="15.75" thickBot="1" x14ac:dyDescent="0.3"/>
    <row r="2" spans="1:7" ht="16.5" thickBot="1" x14ac:dyDescent="0.3">
      <c r="B2" s="64" t="s">
        <v>0</v>
      </c>
      <c r="C2" s="64"/>
      <c r="D2" s="64"/>
      <c r="E2" s="64"/>
      <c r="F2" s="64"/>
      <c r="G2" s="64"/>
    </row>
    <row r="3" spans="1:7" ht="16.5" thickBot="1" x14ac:dyDescent="0.3">
      <c r="B3" s="64" t="s">
        <v>1</v>
      </c>
      <c r="C3" s="64"/>
      <c r="D3" s="64"/>
      <c r="E3" s="64"/>
      <c r="F3" s="64"/>
      <c r="G3" s="64"/>
    </row>
    <row r="4" spans="1:7" ht="15.75" thickBot="1" x14ac:dyDescent="0.3"/>
    <row r="5" spans="1:7" ht="16.5" thickBot="1" x14ac:dyDescent="0.3">
      <c r="A5" s="65" t="s">
        <v>103</v>
      </c>
      <c r="B5" s="65"/>
      <c r="C5" s="65"/>
      <c r="D5" s="65"/>
    </row>
    <row r="7" spans="1:7" x14ac:dyDescent="0.25">
      <c r="A7" s="23" t="s">
        <v>104</v>
      </c>
      <c r="B7" s="63" t="s">
        <v>105</v>
      </c>
      <c r="C7" s="63"/>
      <c r="D7" s="63"/>
      <c r="E7" s="63"/>
      <c r="F7" s="63"/>
    </row>
    <row r="8" spans="1:7" x14ac:dyDescent="0.25">
      <c r="A8" s="21" t="s">
        <v>106</v>
      </c>
      <c r="B8" s="62" t="s">
        <v>107</v>
      </c>
      <c r="C8" s="62"/>
      <c r="D8" s="62"/>
      <c r="E8" s="62"/>
      <c r="F8" s="62"/>
    </row>
    <row r="10" spans="1:7" x14ac:dyDescent="0.25">
      <c r="B10" s="62" t="s">
        <v>108</v>
      </c>
      <c r="C10" s="62"/>
      <c r="D10" s="62"/>
      <c r="E10" s="62"/>
      <c r="F10" s="62"/>
    </row>
    <row r="11" spans="1:7" x14ac:dyDescent="0.25">
      <c r="B11" s="15"/>
      <c r="C11" s="15"/>
      <c r="D11" s="15"/>
      <c r="E11" s="15"/>
      <c r="F11" s="15"/>
    </row>
    <row r="12" spans="1:7" x14ac:dyDescent="0.25">
      <c r="B12" s="14" t="s">
        <v>110</v>
      </c>
    </row>
    <row r="13" spans="1:7" x14ac:dyDescent="0.25">
      <c r="B13" s="63" t="s">
        <v>109</v>
      </c>
      <c r="C13" s="63"/>
      <c r="D13" s="63"/>
      <c r="E13" s="63"/>
      <c r="F13" s="63"/>
    </row>
    <row r="14" spans="1:7" x14ac:dyDescent="0.25">
      <c r="B14" s="14" t="s">
        <v>112</v>
      </c>
    </row>
    <row r="15" spans="1:7" x14ac:dyDescent="0.25">
      <c r="B15" s="16" t="s">
        <v>111</v>
      </c>
      <c r="C15" s="16"/>
    </row>
    <row r="16" spans="1:7" x14ac:dyDescent="0.25">
      <c r="B16" s="16" t="s">
        <v>193</v>
      </c>
      <c r="C16" s="16"/>
    </row>
    <row r="17" spans="1:7" x14ac:dyDescent="0.25">
      <c r="B17" s="14" t="s">
        <v>113</v>
      </c>
      <c r="C17" s="14"/>
      <c r="D17" s="14"/>
    </row>
    <row r="19" spans="1:7" x14ac:dyDescent="0.25">
      <c r="B19" s="62" t="s">
        <v>114</v>
      </c>
      <c r="C19" s="62"/>
      <c r="D19" s="62"/>
      <c r="E19" s="62"/>
      <c r="F19" s="62"/>
    </row>
    <row r="20" spans="1:7" x14ac:dyDescent="0.25">
      <c r="B20" s="62" t="s">
        <v>115</v>
      </c>
      <c r="C20" s="62"/>
      <c r="D20" s="62"/>
      <c r="E20" s="62"/>
      <c r="F20" s="62"/>
    </row>
    <row r="21" spans="1:7" x14ac:dyDescent="0.25">
      <c r="B21" s="62" t="s">
        <v>116</v>
      </c>
      <c r="C21" s="62"/>
      <c r="D21" s="62"/>
      <c r="E21" s="62"/>
      <c r="F21" s="62"/>
    </row>
    <row r="23" spans="1:7" x14ac:dyDescent="0.25">
      <c r="B23" s="62" t="s">
        <v>117</v>
      </c>
      <c r="C23" s="62"/>
      <c r="D23" s="62"/>
      <c r="E23" s="62"/>
      <c r="F23" s="62"/>
      <c r="G23" s="17"/>
    </row>
    <row r="24" spans="1:7" x14ac:dyDescent="0.25">
      <c r="B24" s="18"/>
      <c r="C24" s="66" t="s">
        <v>118</v>
      </c>
      <c r="D24" s="62"/>
      <c r="E24" s="62"/>
      <c r="F24" s="62"/>
      <c r="G24" s="62"/>
    </row>
    <row r="26" spans="1:7" x14ac:dyDescent="0.25">
      <c r="A26" s="21" t="s">
        <v>119</v>
      </c>
      <c r="B26" s="66" t="s">
        <v>132</v>
      </c>
      <c r="C26" s="62"/>
      <c r="D26" s="62"/>
      <c r="E26" s="62"/>
      <c r="F26" s="62"/>
    </row>
    <row r="27" spans="1:7" x14ac:dyDescent="0.25">
      <c r="A27" s="24" t="s">
        <v>120</v>
      </c>
      <c r="B27" s="63" t="s">
        <v>167</v>
      </c>
      <c r="C27" s="63"/>
      <c r="D27" s="63"/>
      <c r="E27" s="63"/>
      <c r="F27" s="63"/>
    </row>
    <row r="28" spans="1:7" x14ac:dyDescent="0.25">
      <c r="A28" s="21" t="s">
        <v>151</v>
      </c>
      <c r="B28" s="66" t="s">
        <v>131</v>
      </c>
      <c r="C28" s="62"/>
      <c r="D28" s="62"/>
      <c r="E28" s="62"/>
      <c r="F28" s="62"/>
    </row>
    <row r="29" spans="1:7" x14ac:dyDescent="0.25">
      <c r="A29" s="21" t="s">
        <v>152</v>
      </c>
      <c r="B29" s="63" t="s">
        <v>122</v>
      </c>
      <c r="C29" s="63"/>
      <c r="D29" s="63"/>
      <c r="E29" s="63"/>
      <c r="F29" s="63"/>
    </row>
    <row r="30" spans="1:7" x14ac:dyDescent="0.25">
      <c r="A30" s="24" t="s">
        <v>153</v>
      </c>
      <c r="B30" s="66" t="s">
        <v>133</v>
      </c>
      <c r="C30" s="62"/>
      <c r="D30" s="62"/>
      <c r="E30" s="62"/>
      <c r="F30" s="62"/>
    </row>
    <row r="31" spans="1:7" x14ac:dyDescent="0.25">
      <c r="A31" s="22" t="s">
        <v>144</v>
      </c>
      <c r="B31" s="66" t="s">
        <v>134</v>
      </c>
      <c r="C31" s="62"/>
      <c r="D31" s="62"/>
      <c r="E31" s="62"/>
      <c r="F31" s="62"/>
    </row>
    <row r="32" spans="1:7" ht="15" customHeight="1" x14ac:dyDescent="0.25">
      <c r="A32" s="22" t="s">
        <v>145</v>
      </c>
      <c r="B32" s="63" t="s">
        <v>122</v>
      </c>
      <c r="C32" s="63"/>
      <c r="D32" s="63"/>
      <c r="E32" s="63"/>
      <c r="F32" s="63"/>
    </row>
    <row r="33" spans="1:6" ht="15" customHeight="1" x14ac:dyDescent="0.25">
      <c r="A33" s="22" t="s">
        <v>154</v>
      </c>
      <c r="B33" s="66" t="s">
        <v>135</v>
      </c>
      <c r="C33" s="62"/>
      <c r="D33" s="62"/>
      <c r="E33" s="62"/>
      <c r="F33" s="62"/>
    </row>
    <row r="34" spans="1:6" ht="15" customHeight="1" x14ac:dyDescent="0.25">
      <c r="A34" s="22" t="s">
        <v>155</v>
      </c>
      <c r="B34" s="63" t="s">
        <v>122</v>
      </c>
      <c r="C34" s="63"/>
      <c r="D34" s="63"/>
      <c r="E34" s="63"/>
      <c r="F34" s="63"/>
    </row>
    <row r="35" spans="1:6" ht="15" customHeight="1" x14ac:dyDescent="0.25">
      <c r="A35" s="22" t="s">
        <v>156</v>
      </c>
      <c r="B35" s="67" t="s">
        <v>136</v>
      </c>
      <c r="C35" s="67"/>
      <c r="D35" s="67"/>
      <c r="E35" s="67"/>
      <c r="F35" s="67"/>
    </row>
    <row r="36" spans="1:6" ht="15" customHeight="1" x14ac:dyDescent="0.25">
      <c r="A36" s="22" t="s">
        <v>157</v>
      </c>
      <c r="B36" s="63" t="s">
        <v>122</v>
      </c>
      <c r="C36" s="63"/>
      <c r="D36" s="63"/>
      <c r="E36" s="63"/>
      <c r="F36" s="63"/>
    </row>
    <row r="37" spans="1:6" ht="15" customHeight="1" thickBot="1" x14ac:dyDescent="0.3">
      <c r="A37" s="27" t="s">
        <v>158</v>
      </c>
      <c r="B37" s="29" t="s">
        <v>191</v>
      </c>
      <c r="C37" s="29"/>
      <c r="D37" s="29"/>
      <c r="E37" s="29"/>
      <c r="F37" s="29"/>
    </row>
    <row r="38" spans="1:6" ht="15" customHeight="1" thickBot="1" x14ac:dyDescent="0.3">
      <c r="A38" s="27" t="s">
        <v>192</v>
      </c>
      <c r="B38" s="68" t="s">
        <v>123</v>
      </c>
      <c r="C38" s="69"/>
      <c r="D38" s="69"/>
      <c r="E38" s="69"/>
      <c r="F38" s="70"/>
    </row>
    <row r="39" spans="1:6" ht="15" customHeight="1" x14ac:dyDescent="0.25">
      <c r="A39" s="22" t="s">
        <v>147</v>
      </c>
      <c r="B39" s="71" t="s">
        <v>137</v>
      </c>
      <c r="C39" s="71"/>
      <c r="D39" s="71"/>
      <c r="E39" s="71"/>
      <c r="F39" s="71"/>
    </row>
    <row r="40" spans="1:6" ht="15" customHeight="1" x14ac:dyDescent="0.25">
      <c r="A40" s="22" t="s">
        <v>148</v>
      </c>
      <c r="B40" s="63" t="s">
        <v>122</v>
      </c>
      <c r="C40" s="63"/>
      <c r="D40" s="63"/>
      <c r="E40" s="63"/>
      <c r="F40" s="63"/>
    </row>
    <row r="41" spans="1:6" ht="15" customHeight="1" x14ac:dyDescent="0.25">
      <c r="A41" s="22" t="s">
        <v>159</v>
      </c>
      <c r="B41" s="67" t="s">
        <v>138</v>
      </c>
      <c r="C41" s="67"/>
      <c r="D41" s="67"/>
      <c r="E41" s="67"/>
      <c r="F41" s="67"/>
    </row>
    <row r="42" spans="1:6" ht="15" customHeight="1" x14ac:dyDescent="0.25">
      <c r="A42" s="22" t="s">
        <v>160</v>
      </c>
      <c r="B42" s="63" t="s">
        <v>122</v>
      </c>
      <c r="C42" s="63"/>
      <c r="D42" s="63"/>
      <c r="E42" s="63"/>
      <c r="F42" s="63"/>
    </row>
    <row r="43" spans="1:6" ht="15" customHeight="1" x14ac:dyDescent="0.25">
      <c r="A43" s="22" t="s">
        <v>124</v>
      </c>
      <c r="B43" s="67" t="s">
        <v>139</v>
      </c>
      <c r="C43" s="67"/>
      <c r="D43" s="67"/>
      <c r="E43" s="67"/>
      <c r="F43" s="67"/>
    </row>
    <row r="44" spans="1:6" ht="15" customHeight="1" x14ac:dyDescent="0.25">
      <c r="A44" s="22" t="s">
        <v>125</v>
      </c>
      <c r="B44" s="63" t="s">
        <v>122</v>
      </c>
      <c r="C44" s="63"/>
      <c r="D44" s="63"/>
      <c r="E44" s="63"/>
      <c r="F44" s="63"/>
    </row>
    <row r="45" spans="1:6" x14ac:dyDescent="0.25">
      <c r="A45" s="24" t="s">
        <v>161</v>
      </c>
      <c r="B45" s="66" t="s">
        <v>126</v>
      </c>
      <c r="C45" s="66"/>
      <c r="D45" s="66"/>
      <c r="E45" s="66"/>
      <c r="F45" s="66"/>
    </row>
    <row r="46" spans="1:6" x14ac:dyDescent="0.25">
      <c r="A46" s="21" t="s">
        <v>162</v>
      </c>
      <c r="B46" s="63" t="s">
        <v>122</v>
      </c>
      <c r="C46" s="63"/>
      <c r="D46" s="63"/>
      <c r="E46" s="63"/>
      <c r="F46" s="63"/>
    </row>
    <row r="47" spans="1:6" x14ac:dyDescent="0.25">
      <c r="A47" s="21" t="s">
        <v>163</v>
      </c>
      <c r="B47" s="66" t="s">
        <v>128</v>
      </c>
      <c r="C47" s="66"/>
      <c r="D47" s="66"/>
      <c r="E47" s="66"/>
      <c r="F47" s="66"/>
    </row>
    <row r="48" spans="1:6" x14ac:dyDescent="0.25">
      <c r="A48" s="24" t="s">
        <v>149</v>
      </c>
      <c r="B48" s="63" t="s">
        <v>122</v>
      </c>
      <c r="C48" s="63"/>
      <c r="D48" s="63"/>
      <c r="E48" s="63"/>
      <c r="F48" s="63"/>
    </row>
    <row r="49" spans="1:6" x14ac:dyDescent="0.25">
      <c r="A49" s="21" t="s">
        <v>164</v>
      </c>
      <c r="B49" s="66" t="s">
        <v>129</v>
      </c>
      <c r="C49" s="66"/>
      <c r="D49" s="66"/>
      <c r="E49" s="66"/>
      <c r="F49" s="66"/>
    </row>
    <row r="50" spans="1:6" x14ac:dyDescent="0.25">
      <c r="A50" s="21" t="s">
        <v>127</v>
      </c>
      <c r="B50" s="63" t="s">
        <v>122</v>
      </c>
      <c r="C50" s="63"/>
      <c r="D50" s="63"/>
      <c r="E50" s="63"/>
      <c r="F50" s="63"/>
    </row>
    <row r="51" spans="1:6" x14ac:dyDescent="0.25">
      <c r="A51" s="26" t="s">
        <v>198</v>
      </c>
      <c r="B51" s="66" t="s">
        <v>140</v>
      </c>
      <c r="C51" s="66"/>
      <c r="D51" s="66"/>
      <c r="E51" s="66"/>
      <c r="F51" s="66"/>
    </row>
    <row r="52" spans="1:6" x14ac:dyDescent="0.25">
      <c r="A52" s="26" t="s">
        <v>199</v>
      </c>
      <c r="B52" s="66" t="s">
        <v>141</v>
      </c>
      <c r="C52" s="66"/>
      <c r="D52" s="66"/>
      <c r="E52" s="66"/>
      <c r="F52" s="66"/>
    </row>
    <row r="53" spans="1:6" x14ac:dyDescent="0.25">
      <c r="A53" s="26" t="s">
        <v>200</v>
      </c>
      <c r="B53" s="63" t="s">
        <v>122</v>
      </c>
      <c r="C53" s="63"/>
      <c r="D53" s="63"/>
      <c r="E53" s="63"/>
      <c r="F53" s="63"/>
    </row>
    <row r="54" spans="1:6" x14ac:dyDescent="0.25">
      <c r="A54" s="26" t="s">
        <v>150</v>
      </c>
      <c r="B54" s="67" t="s">
        <v>197</v>
      </c>
      <c r="C54" s="67"/>
      <c r="D54" s="67"/>
      <c r="E54" s="67"/>
      <c r="F54" s="67"/>
    </row>
    <row r="55" spans="1:6" ht="15.75" thickBot="1" x14ac:dyDescent="0.3">
      <c r="A55" s="26" t="s">
        <v>165</v>
      </c>
      <c r="B55" s="63" t="s">
        <v>122</v>
      </c>
      <c r="C55" s="63"/>
      <c r="D55" s="63"/>
      <c r="E55" s="63"/>
      <c r="F55" s="63"/>
    </row>
    <row r="56" spans="1:6" ht="15.75" thickBot="1" x14ac:dyDescent="0.3">
      <c r="A56" s="26" t="s">
        <v>201</v>
      </c>
      <c r="B56" s="68" t="s">
        <v>130</v>
      </c>
      <c r="C56" s="69"/>
      <c r="D56" s="69"/>
      <c r="E56" s="69"/>
      <c r="F56" s="70"/>
    </row>
    <row r="57" spans="1:6" ht="15.75" thickBot="1" x14ac:dyDescent="0.3"/>
    <row r="58" spans="1:6" ht="16.5" thickBot="1" x14ac:dyDescent="0.3">
      <c r="A58" s="65" t="s">
        <v>166</v>
      </c>
      <c r="B58" s="65"/>
      <c r="C58" s="65"/>
      <c r="D58" s="65"/>
    </row>
    <row r="60" spans="1:6" x14ac:dyDescent="0.25">
      <c r="A60" s="25" t="s">
        <v>104</v>
      </c>
      <c r="B60" s="63" t="s">
        <v>168</v>
      </c>
      <c r="C60" s="63"/>
      <c r="D60" s="63"/>
      <c r="E60" s="63"/>
      <c r="F60" s="63"/>
    </row>
    <row r="61" spans="1:6" x14ac:dyDescent="0.25">
      <c r="A61" s="26" t="s">
        <v>106</v>
      </c>
      <c r="B61" s="66" t="s">
        <v>175</v>
      </c>
      <c r="C61" s="62"/>
      <c r="D61" s="62"/>
      <c r="E61" s="62"/>
      <c r="F61" s="62"/>
    </row>
    <row r="62" spans="1:6" x14ac:dyDescent="0.25">
      <c r="A62" s="28" t="s">
        <v>169</v>
      </c>
      <c r="B62" s="63" t="s">
        <v>167</v>
      </c>
      <c r="C62" s="63"/>
      <c r="D62" s="63"/>
      <c r="E62" s="63"/>
      <c r="F62" s="63"/>
    </row>
    <row r="63" spans="1:6" x14ac:dyDescent="0.25">
      <c r="A63" s="26" t="s">
        <v>121</v>
      </c>
      <c r="B63" s="66" t="s">
        <v>176</v>
      </c>
      <c r="C63" s="62"/>
      <c r="D63" s="62"/>
      <c r="E63" s="62"/>
      <c r="F63" s="62"/>
    </row>
    <row r="64" spans="1:6" x14ac:dyDescent="0.25">
      <c r="A64" s="26" t="s">
        <v>170</v>
      </c>
      <c r="B64" s="63" t="s">
        <v>122</v>
      </c>
      <c r="C64" s="63"/>
      <c r="D64" s="63"/>
      <c r="E64" s="63"/>
      <c r="F64" s="63"/>
    </row>
    <row r="65" spans="1:6" x14ac:dyDescent="0.25">
      <c r="A65" s="28" t="s">
        <v>142</v>
      </c>
      <c r="B65" s="66" t="s">
        <v>206</v>
      </c>
      <c r="C65" s="62"/>
      <c r="D65" s="62"/>
      <c r="E65" s="62"/>
      <c r="F65" s="62"/>
    </row>
    <row r="66" spans="1:6" x14ac:dyDescent="0.25">
      <c r="A66" s="27" t="s">
        <v>143</v>
      </c>
      <c r="B66" s="63" t="s">
        <v>122</v>
      </c>
      <c r="C66" s="63"/>
      <c r="D66" s="63"/>
      <c r="E66" s="63"/>
      <c r="F66" s="63"/>
    </row>
    <row r="67" spans="1:6" x14ac:dyDescent="0.25">
      <c r="A67" s="27" t="s">
        <v>144</v>
      </c>
      <c r="B67" s="66" t="s">
        <v>177</v>
      </c>
      <c r="C67" s="62"/>
      <c r="D67" s="62"/>
      <c r="E67" s="62"/>
      <c r="F67" s="62"/>
    </row>
    <row r="68" spans="1:6" x14ac:dyDescent="0.25">
      <c r="A68" s="27" t="s">
        <v>145</v>
      </c>
      <c r="B68" s="63" t="s">
        <v>122</v>
      </c>
      <c r="C68" s="63"/>
      <c r="D68" s="63"/>
      <c r="E68" s="63"/>
      <c r="F68" s="63"/>
    </row>
    <row r="69" spans="1:6" x14ac:dyDescent="0.25">
      <c r="A69" s="27" t="s">
        <v>207</v>
      </c>
      <c r="B69" s="67" t="s">
        <v>202</v>
      </c>
      <c r="C69" s="67"/>
      <c r="D69" s="67"/>
      <c r="E69" s="67"/>
      <c r="F69" s="67"/>
    </row>
    <row r="70" spans="1:6" x14ac:dyDescent="0.25">
      <c r="A70" s="27" t="s">
        <v>146</v>
      </c>
      <c r="B70" s="63" t="s">
        <v>122</v>
      </c>
      <c r="C70" s="63"/>
      <c r="D70" s="63"/>
      <c r="E70" s="63"/>
      <c r="F70" s="63"/>
    </row>
    <row r="71" spans="1:6" x14ac:dyDescent="0.25">
      <c r="A71" s="19" t="s">
        <v>208</v>
      </c>
      <c r="B71" s="67" t="s">
        <v>178</v>
      </c>
      <c r="C71" s="67"/>
      <c r="D71" s="67"/>
      <c r="E71" s="67"/>
      <c r="F71" s="67"/>
    </row>
    <row r="72" spans="1:6" x14ac:dyDescent="0.25">
      <c r="A72" s="19" t="s">
        <v>203</v>
      </c>
      <c r="B72" s="63" t="s">
        <v>122</v>
      </c>
      <c r="C72" s="63"/>
      <c r="D72" s="63"/>
      <c r="E72" s="63"/>
      <c r="F72" s="63"/>
    </row>
    <row r="73" spans="1:6" x14ac:dyDescent="0.25">
      <c r="A73" s="19" t="s">
        <v>209</v>
      </c>
      <c r="B73" s="66" t="s">
        <v>179</v>
      </c>
      <c r="C73" s="66"/>
      <c r="D73" s="66"/>
      <c r="E73" s="66"/>
      <c r="F73" s="66"/>
    </row>
    <row r="74" spans="1:6" ht="15.75" thickBot="1" x14ac:dyDescent="0.3">
      <c r="A74" s="19" t="s">
        <v>204</v>
      </c>
      <c r="B74" s="63" t="s">
        <v>122</v>
      </c>
      <c r="C74" s="63"/>
      <c r="D74" s="63"/>
      <c r="E74" s="63"/>
      <c r="F74" s="63"/>
    </row>
    <row r="75" spans="1:6" ht="15.75" thickBot="1" x14ac:dyDescent="0.3">
      <c r="A75" s="19" t="s">
        <v>156</v>
      </c>
      <c r="B75" s="68" t="s">
        <v>123</v>
      </c>
      <c r="C75" s="69"/>
      <c r="D75" s="69"/>
      <c r="E75" s="69"/>
      <c r="F75" s="70"/>
    </row>
    <row r="76" spans="1:6" x14ac:dyDescent="0.25">
      <c r="A76" s="20" t="s">
        <v>210</v>
      </c>
      <c r="B76" s="66" t="s">
        <v>180</v>
      </c>
      <c r="C76" s="66"/>
      <c r="D76" s="66"/>
      <c r="E76" s="66"/>
      <c r="F76" s="66"/>
    </row>
    <row r="77" spans="1:6" x14ac:dyDescent="0.25">
      <c r="A77" s="20" t="s">
        <v>211</v>
      </c>
      <c r="B77" s="63" t="s">
        <v>122</v>
      </c>
      <c r="C77" s="63"/>
      <c r="D77" s="63"/>
      <c r="E77" s="63"/>
      <c r="F77" s="63"/>
    </row>
    <row r="78" spans="1:6" x14ac:dyDescent="0.25">
      <c r="A78" s="20" t="s">
        <v>212</v>
      </c>
      <c r="B78" s="66" t="s">
        <v>181</v>
      </c>
      <c r="C78" s="66"/>
      <c r="D78" s="66"/>
      <c r="E78" s="66"/>
      <c r="F78" s="66"/>
    </row>
    <row r="79" spans="1:6" x14ac:dyDescent="0.25">
      <c r="A79" s="20" t="s">
        <v>147</v>
      </c>
      <c r="B79" s="63" t="s">
        <v>122</v>
      </c>
      <c r="C79" s="63"/>
      <c r="D79" s="63"/>
      <c r="E79" s="63"/>
      <c r="F79" s="63"/>
    </row>
    <row r="80" spans="1:6" x14ac:dyDescent="0.25">
      <c r="A80" s="20" t="s">
        <v>213</v>
      </c>
      <c r="B80" s="66" t="s">
        <v>182</v>
      </c>
      <c r="C80" s="66"/>
      <c r="D80" s="66"/>
      <c r="E80" s="66"/>
      <c r="F80" s="66"/>
    </row>
    <row r="81" spans="1:6" x14ac:dyDescent="0.25">
      <c r="A81" s="20" t="s">
        <v>214</v>
      </c>
      <c r="B81" s="63" t="s">
        <v>122</v>
      </c>
      <c r="C81" s="63"/>
      <c r="D81" s="63"/>
      <c r="E81" s="63"/>
      <c r="F81" s="63"/>
    </row>
    <row r="82" spans="1:6" x14ac:dyDescent="0.25">
      <c r="A82" s="20" t="s">
        <v>215</v>
      </c>
      <c r="B82" s="66" t="s">
        <v>183</v>
      </c>
      <c r="C82" s="66"/>
      <c r="D82" s="66"/>
      <c r="E82" s="66"/>
      <c r="F82" s="66"/>
    </row>
    <row r="83" spans="1:6" x14ac:dyDescent="0.25">
      <c r="A83" s="20" t="s">
        <v>171</v>
      </c>
      <c r="B83" s="63" t="s">
        <v>122</v>
      </c>
      <c r="C83" s="63"/>
      <c r="D83" s="63"/>
      <c r="E83" s="63"/>
      <c r="F83" s="63"/>
    </row>
    <row r="84" spans="1:6" x14ac:dyDescent="0.25">
      <c r="A84" s="20" t="s">
        <v>216</v>
      </c>
      <c r="B84" s="66" t="s">
        <v>184</v>
      </c>
      <c r="C84" s="66"/>
      <c r="D84" s="66"/>
      <c r="E84" s="66"/>
      <c r="F84" s="66"/>
    </row>
    <row r="85" spans="1:6" x14ac:dyDescent="0.25">
      <c r="A85" s="20" t="s">
        <v>217</v>
      </c>
      <c r="B85" s="66" t="s">
        <v>185</v>
      </c>
      <c r="C85" s="66"/>
      <c r="D85" s="66"/>
      <c r="E85" s="66"/>
      <c r="F85" s="66"/>
    </row>
    <row r="86" spans="1:6" x14ac:dyDescent="0.25">
      <c r="A86" s="20" t="s">
        <v>124</v>
      </c>
      <c r="B86" s="63" t="s">
        <v>122</v>
      </c>
      <c r="C86" s="63"/>
      <c r="D86" s="63"/>
      <c r="E86" s="63"/>
      <c r="F86" s="63"/>
    </row>
    <row r="87" spans="1:6" x14ac:dyDescent="0.25">
      <c r="A87" s="20" t="s">
        <v>172</v>
      </c>
      <c r="B87" s="66" t="s">
        <v>186</v>
      </c>
      <c r="C87" s="66"/>
      <c r="D87" s="66"/>
      <c r="E87" s="66"/>
      <c r="F87" s="66"/>
    </row>
    <row r="88" spans="1:6" x14ac:dyDescent="0.25">
      <c r="A88" s="20" t="s">
        <v>161</v>
      </c>
      <c r="B88" s="63" t="s">
        <v>122</v>
      </c>
      <c r="C88" s="63"/>
      <c r="D88" s="63"/>
      <c r="E88" s="63"/>
      <c r="F88" s="63"/>
    </row>
    <row r="89" spans="1:6" x14ac:dyDescent="0.25">
      <c r="A89" s="20" t="s">
        <v>218</v>
      </c>
      <c r="B89" s="66" t="s">
        <v>187</v>
      </c>
      <c r="C89" s="66"/>
      <c r="D89" s="66"/>
      <c r="E89" s="66"/>
      <c r="F89" s="66"/>
    </row>
    <row r="90" spans="1:6" x14ac:dyDescent="0.25">
      <c r="A90" s="20" t="s">
        <v>219</v>
      </c>
      <c r="B90" s="63" t="s">
        <v>122</v>
      </c>
      <c r="C90" s="63"/>
      <c r="D90" s="63"/>
      <c r="E90" s="63"/>
      <c r="F90" s="63"/>
    </row>
    <row r="91" spans="1:6" x14ac:dyDescent="0.25">
      <c r="A91" s="20" t="s">
        <v>220</v>
      </c>
      <c r="B91" s="66" t="s">
        <v>188</v>
      </c>
      <c r="C91" s="66"/>
      <c r="D91" s="66"/>
      <c r="E91" s="66"/>
      <c r="F91" s="66"/>
    </row>
    <row r="92" spans="1:6" x14ac:dyDescent="0.25">
      <c r="A92" s="20" t="s">
        <v>163</v>
      </c>
      <c r="B92" s="63" t="s">
        <v>122</v>
      </c>
      <c r="C92" s="63"/>
      <c r="D92" s="63"/>
      <c r="E92" s="63"/>
      <c r="F92" s="63"/>
    </row>
    <row r="93" spans="1:6" ht="15.75" thickBot="1" x14ac:dyDescent="0.3">
      <c r="A93" s="20" t="s">
        <v>221</v>
      </c>
      <c r="B93" s="29" t="s">
        <v>191</v>
      </c>
      <c r="C93" s="29"/>
      <c r="D93" s="29"/>
      <c r="E93" s="29"/>
      <c r="F93" s="29"/>
    </row>
    <row r="94" spans="1:6" ht="15.75" thickBot="1" x14ac:dyDescent="0.3">
      <c r="A94" s="20" t="s">
        <v>173</v>
      </c>
      <c r="B94" s="30" t="s">
        <v>174</v>
      </c>
      <c r="C94" s="31"/>
      <c r="D94" s="31"/>
      <c r="E94" s="31"/>
      <c r="F94" s="32"/>
    </row>
    <row r="95" spans="1:6" ht="15.75" thickBot="1" x14ac:dyDescent="0.3">
      <c r="A95" s="20" t="s">
        <v>200</v>
      </c>
      <c r="B95" s="68" t="s">
        <v>130</v>
      </c>
      <c r="C95" s="69"/>
      <c r="D95" s="69"/>
      <c r="E95" s="69"/>
      <c r="F95" s="70"/>
    </row>
  </sheetData>
  <sheetProtection formatCells="0" formatColumns="0" formatRows="0" insertColumns="0" insertRows="0" insertHyperlinks="0" deleteColumns="0" deleteRows="0" sort="0" autoFilter="0" pivotTables="0"/>
  <mergeCells count="77">
    <mergeCell ref="B91:F91"/>
    <mergeCell ref="B92:F92"/>
    <mergeCell ref="B95:F95"/>
    <mergeCell ref="B86:F86"/>
    <mergeCell ref="B87:F87"/>
    <mergeCell ref="B88:F88"/>
    <mergeCell ref="B89:F89"/>
    <mergeCell ref="B90:F90"/>
    <mergeCell ref="B81:F81"/>
    <mergeCell ref="B82:F82"/>
    <mergeCell ref="B83:F83"/>
    <mergeCell ref="B84:F84"/>
    <mergeCell ref="B85:F85"/>
    <mergeCell ref="B76:F76"/>
    <mergeCell ref="B77:F77"/>
    <mergeCell ref="B78:F78"/>
    <mergeCell ref="B79:F79"/>
    <mergeCell ref="B80:F80"/>
    <mergeCell ref="B71:F71"/>
    <mergeCell ref="B72:F72"/>
    <mergeCell ref="B73:F73"/>
    <mergeCell ref="B74:F74"/>
    <mergeCell ref="B75:F75"/>
    <mergeCell ref="B68:F68"/>
    <mergeCell ref="B69:F69"/>
    <mergeCell ref="B70:F70"/>
    <mergeCell ref="B64:F64"/>
    <mergeCell ref="B65:F65"/>
    <mergeCell ref="B66:F66"/>
    <mergeCell ref="B67:F67"/>
    <mergeCell ref="A58:D58"/>
    <mergeCell ref="B60:F60"/>
    <mergeCell ref="B61:F61"/>
    <mergeCell ref="B62:F62"/>
    <mergeCell ref="B63:F63"/>
    <mergeCell ref="B41:F41"/>
    <mergeCell ref="B42:F42"/>
    <mergeCell ref="B43:F43"/>
    <mergeCell ref="B44:F44"/>
    <mergeCell ref="B51:F51"/>
    <mergeCell ref="B50:F50"/>
    <mergeCell ref="B49:F49"/>
    <mergeCell ref="B39:F39"/>
    <mergeCell ref="B40:F40"/>
    <mergeCell ref="B38:F38"/>
    <mergeCell ref="B35:F35"/>
    <mergeCell ref="B36:F36"/>
    <mergeCell ref="B54:F54"/>
    <mergeCell ref="B53:F53"/>
    <mergeCell ref="B52:F52"/>
    <mergeCell ref="B55:F55"/>
    <mergeCell ref="B56:F56"/>
    <mergeCell ref="B21:F21"/>
    <mergeCell ref="B23:F23"/>
    <mergeCell ref="C24:G24"/>
    <mergeCell ref="B46:F46"/>
    <mergeCell ref="B48:F48"/>
    <mergeCell ref="B26:F26"/>
    <mergeCell ref="B28:F28"/>
    <mergeCell ref="B29:F29"/>
    <mergeCell ref="B31:F31"/>
    <mergeCell ref="B27:F27"/>
    <mergeCell ref="B30:F30"/>
    <mergeCell ref="B45:F45"/>
    <mergeCell ref="B47:F47"/>
    <mergeCell ref="B32:F32"/>
    <mergeCell ref="B33:F33"/>
    <mergeCell ref="B34:F34"/>
    <mergeCell ref="B10:F10"/>
    <mergeCell ref="B13:F13"/>
    <mergeCell ref="B19:F19"/>
    <mergeCell ref="B20:F20"/>
    <mergeCell ref="B2:G2"/>
    <mergeCell ref="B3:G3"/>
    <mergeCell ref="A5:D5"/>
    <mergeCell ref="B7:F7"/>
    <mergeCell ref="B8:F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32" zoomScale="73" zoomScaleNormal="73" workbookViewId="0">
      <selection activeCell="H10" sqref="H10:I11"/>
    </sheetView>
  </sheetViews>
  <sheetFormatPr baseColWidth="10" defaultRowHeight="15" x14ac:dyDescent="0.25"/>
  <sheetData>
    <row r="1" spans="1:9" ht="15.75" thickBot="1" x14ac:dyDescent="0.3"/>
    <row r="2" spans="1:9" ht="16.5" thickBot="1" x14ac:dyDescent="0.3">
      <c r="B2" s="64" t="s">
        <v>0</v>
      </c>
      <c r="C2" s="64"/>
      <c r="D2" s="64"/>
      <c r="E2" s="64"/>
      <c r="F2" s="64"/>
      <c r="G2" s="64"/>
    </row>
    <row r="3" spans="1:9" ht="16.5" thickBot="1" x14ac:dyDescent="0.3">
      <c r="B3" s="64" t="s">
        <v>1</v>
      </c>
      <c r="C3" s="64"/>
      <c r="D3" s="64"/>
      <c r="E3" s="64"/>
      <c r="F3" s="64"/>
      <c r="G3" s="64"/>
    </row>
    <row r="6" spans="1:9" ht="15.75" thickBot="1" x14ac:dyDescent="0.3"/>
    <row r="7" spans="1:9" ht="19.5" thickBot="1" x14ac:dyDescent="0.35">
      <c r="A7" s="107" t="s">
        <v>288</v>
      </c>
      <c r="B7" s="108"/>
      <c r="C7" s="108"/>
      <c r="D7" s="108"/>
      <c r="E7" s="108"/>
      <c r="F7" s="108"/>
      <c r="G7" s="108"/>
      <c r="H7" s="109"/>
    </row>
    <row r="9" spans="1:9" ht="15.75" thickBot="1" x14ac:dyDescent="0.3">
      <c r="B9" s="110" t="s">
        <v>293</v>
      </c>
      <c r="C9" s="110"/>
    </row>
    <row r="10" spans="1:9" ht="15.75" thickBot="1" x14ac:dyDescent="0.3">
      <c r="H10" s="111">
        <f>(A13+A17+A21+A25+A29+A33+A37+A41+A45+A49+A53+A57+A61+A65+A69+A73+A77)</f>
        <v>131</v>
      </c>
      <c r="I10" s="112"/>
    </row>
    <row r="11" spans="1:9" ht="15.75" customHeight="1" thickBot="1" x14ac:dyDescent="0.3">
      <c r="A11" s="74" t="s">
        <v>3</v>
      </c>
      <c r="B11" s="74"/>
      <c r="C11" s="74"/>
      <c r="D11" s="74"/>
      <c r="E11" s="74"/>
      <c r="H11" s="113"/>
      <c r="I11" s="114"/>
    </row>
    <row r="12" spans="1:9" ht="15.75" customHeight="1" x14ac:dyDescent="0.25"/>
    <row r="13" spans="1:9" x14ac:dyDescent="0.25">
      <c r="A13">
        <v>2</v>
      </c>
      <c r="B13" t="s">
        <v>290</v>
      </c>
    </row>
    <row r="14" spans="1:9" ht="15.75" thickBot="1" x14ac:dyDescent="0.3"/>
    <row r="15" spans="1:9" ht="15.75" thickBot="1" x14ac:dyDescent="0.3">
      <c r="A15" s="76" t="s">
        <v>30</v>
      </c>
      <c r="B15" s="76"/>
      <c r="C15" s="76"/>
      <c r="D15" s="76"/>
      <c r="E15" s="76"/>
    </row>
    <row r="17" spans="1:5" x14ac:dyDescent="0.25">
      <c r="A17">
        <v>16</v>
      </c>
      <c r="B17" t="s">
        <v>290</v>
      </c>
    </row>
    <row r="18" spans="1:5" ht="15.75" thickBot="1" x14ac:dyDescent="0.3"/>
    <row r="19" spans="1:5" ht="15.75" thickBot="1" x14ac:dyDescent="0.3">
      <c r="A19" s="76" t="s">
        <v>51</v>
      </c>
      <c r="B19" s="76"/>
      <c r="C19" s="76"/>
      <c r="D19" s="76"/>
      <c r="E19" s="76"/>
    </row>
    <row r="21" spans="1:5" x14ac:dyDescent="0.25">
      <c r="A21">
        <v>2</v>
      </c>
      <c r="B21" t="s">
        <v>290</v>
      </c>
    </row>
    <row r="22" spans="1:5" ht="15.75" thickBot="1" x14ac:dyDescent="0.3"/>
    <row r="23" spans="1:5" ht="15.75" thickBot="1" x14ac:dyDescent="0.3">
      <c r="A23" s="77" t="s">
        <v>61</v>
      </c>
      <c r="B23" s="78"/>
      <c r="C23" s="78"/>
      <c r="D23" s="78"/>
      <c r="E23" s="79"/>
    </row>
    <row r="25" spans="1:5" x14ac:dyDescent="0.25">
      <c r="A25">
        <v>6</v>
      </c>
      <c r="B25" t="s">
        <v>290</v>
      </c>
    </row>
    <row r="26" spans="1:5" ht="15.75" thickBot="1" x14ac:dyDescent="0.3"/>
    <row r="27" spans="1:5" ht="15.75" thickBot="1" x14ac:dyDescent="0.3">
      <c r="A27" s="77" t="s">
        <v>64</v>
      </c>
      <c r="B27" s="78"/>
      <c r="C27" s="78"/>
      <c r="D27" s="78"/>
      <c r="E27" s="79"/>
    </row>
    <row r="29" spans="1:5" x14ac:dyDescent="0.25">
      <c r="A29">
        <v>11</v>
      </c>
      <c r="B29" t="s">
        <v>290</v>
      </c>
    </row>
    <row r="30" spans="1:5" ht="15.75" thickBot="1" x14ac:dyDescent="0.3"/>
    <row r="31" spans="1:5" ht="15.75" thickBot="1" x14ac:dyDescent="0.3">
      <c r="A31" s="80" t="s">
        <v>68</v>
      </c>
      <c r="B31" s="81"/>
      <c r="C31" s="81"/>
      <c r="D31" s="81"/>
      <c r="E31" s="82"/>
    </row>
    <row r="33" spans="1:5" x14ac:dyDescent="0.25">
      <c r="A33">
        <v>6</v>
      </c>
      <c r="B33" t="s">
        <v>290</v>
      </c>
    </row>
    <row r="34" spans="1:5" ht="15.75" thickBot="1" x14ac:dyDescent="0.3"/>
    <row r="35" spans="1:5" ht="15.75" thickBot="1" x14ac:dyDescent="0.3">
      <c r="A35" s="80" t="s">
        <v>74</v>
      </c>
      <c r="B35" s="81"/>
      <c r="C35" s="81"/>
      <c r="D35" s="81"/>
      <c r="E35" s="82"/>
    </row>
    <row r="37" spans="1:5" x14ac:dyDescent="0.25">
      <c r="A37">
        <v>26</v>
      </c>
      <c r="B37" t="s">
        <v>290</v>
      </c>
    </row>
    <row r="38" spans="1:5" ht="15.75" thickBot="1" x14ac:dyDescent="0.3"/>
    <row r="39" spans="1:5" ht="15.75" thickBot="1" x14ac:dyDescent="0.3">
      <c r="A39" s="80" t="s">
        <v>83</v>
      </c>
      <c r="B39" s="81"/>
      <c r="C39" s="81"/>
      <c r="D39" s="81"/>
      <c r="E39" s="82"/>
    </row>
    <row r="41" spans="1:5" x14ac:dyDescent="0.25">
      <c r="A41">
        <v>2</v>
      </c>
      <c r="B41" t="s">
        <v>290</v>
      </c>
    </row>
    <row r="42" spans="1:5" ht="15.75" thickBot="1" x14ac:dyDescent="0.3"/>
    <row r="43" spans="1:5" ht="15.75" thickBot="1" x14ac:dyDescent="0.3">
      <c r="A43" s="77" t="s">
        <v>96</v>
      </c>
      <c r="B43" s="78"/>
      <c r="C43" s="78"/>
      <c r="D43" s="78"/>
      <c r="E43" s="79"/>
    </row>
    <row r="45" spans="1:5" x14ac:dyDescent="0.25">
      <c r="A45">
        <v>20</v>
      </c>
      <c r="B45" t="s">
        <v>290</v>
      </c>
    </row>
    <row r="46" spans="1:5" ht="15.75" thickBot="1" x14ac:dyDescent="0.3"/>
    <row r="47" spans="1:5" ht="15.75" thickBot="1" x14ac:dyDescent="0.3">
      <c r="A47" s="77" t="s">
        <v>61</v>
      </c>
      <c r="B47" s="78"/>
      <c r="C47" s="78"/>
      <c r="D47" s="78"/>
      <c r="E47" s="79"/>
    </row>
    <row r="49" spans="1:5" x14ac:dyDescent="0.25">
      <c r="A49">
        <v>3</v>
      </c>
      <c r="B49" t="s">
        <v>290</v>
      </c>
    </row>
    <row r="50" spans="1:5" ht="15.75" thickBot="1" x14ac:dyDescent="0.3"/>
    <row r="51" spans="1:5" ht="15.75" thickBot="1" x14ac:dyDescent="0.3">
      <c r="A51" s="74" t="s">
        <v>20</v>
      </c>
      <c r="B51" s="74"/>
      <c r="C51" s="74"/>
      <c r="D51" s="74"/>
      <c r="E51" s="74"/>
    </row>
    <row r="53" spans="1:5" x14ac:dyDescent="0.25">
      <c r="A53">
        <v>3</v>
      </c>
      <c r="B53" t="s">
        <v>290</v>
      </c>
    </row>
    <row r="54" spans="1:5" ht="15.75" thickBot="1" x14ac:dyDescent="0.3"/>
    <row r="55" spans="1:5" ht="15.75" thickBot="1" x14ac:dyDescent="0.3">
      <c r="A55" s="74" t="s">
        <v>30</v>
      </c>
      <c r="B55" s="74"/>
      <c r="C55" s="74"/>
      <c r="D55" s="74"/>
      <c r="E55" s="74"/>
    </row>
    <row r="57" spans="1:5" x14ac:dyDescent="0.25">
      <c r="A57">
        <v>3</v>
      </c>
      <c r="B57" t="s">
        <v>290</v>
      </c>
    </row>
    <row r="58" spans="1:5" ht="15.75" thickBot="1" x14ac:dyDescent="0.3"/>
    <row r="59" spans="1:5" ht="15.75" thickBot="1" x14ac:dyDescent="0.3">
      <c r="A59" s="76" t="s">
        <v>48</v>
      </c>
      <c r="B59" s="76"/>
      <c r="C59" s="76"/>
      <c r="D59" s="76"/>
      <c r="E59" s="76"/>
    </row>
    <row r="61" spans="1:5" x14ac:dyDescent="0.25">
      <c r="A61">
        <v>3</v>
      </c>
      <c r="B61" t="s">
        <v>290</v>
      </c>
    </row>
    <row r="62" spans="1:5" ht="15.75" thickBot="1" x14ac:dyDescent="0.3"/>
    <row r="63" spans="1:5" ht="15.75" thickBot="1" x14ac:dyDescent="0.3">
      <c r="A63" s="77" t="s">
        <v>196</v>
      </c>
      <c r="B63" s="78"/>
      <c r="C63" s="78"/>
      <c r="D63" s="78"/>
      <c r="E63" s="79"/>
    </row>
    <row r="65" spans="1:5" x14ac:dyDescent="0.25">
      <c r="A65">
        <v>4</v>
      </c>
      <c r="B65" t="s">
        <v>290</v>
      </c>
    </row>
    <row r="66" spans="1:5" ht="15.75" thickBot="1" x14ac:dyDescent="0.3"/>
    <row r="67" spans="1:5" ht="15.75" thickBot="1" x14ac:dyDescent="0.3">
      <c r="A67" s="80" t="s">
        <v>68</v>
      </c>
      <c r="B67" s="81"/>
      <c r="C67" s="81"/>
      <c r="D67" s="81"/>
      <c r="E67" s="82"/>
    </row>
    <row r="69" spans="1:5" x14ac:dyDescent="0.25">
      <c r="A69">
        <v>2</v>
      </c>
      <c r="B69" t="s">
        <v>290</v>
      </c>
    </row>
    <row r="70" spans="1:5" ht="15.75" thickBot="1" x14ac:dyDescent="0.3"/>
    <row r="71" spans="1:5" ht="15.75" thickBot="1" x14ac:dyDescent="0.3">
      <c r="A71" s="80" t="s">
        <v>74</v>
      </c>
      <c r="B71" s="81"/>
      <c r="C71" s="81"/>
      <c r="D71" s="81"/>
      <c r="E71" s="82"/>
    </row>
    <row r="73" spans="1:5" x14ac:dyDescent="0.25">
      <c r="A73">
        <v>12</v>
      </c>
      <c r="B73" t="s">
        <v>290</v>
      </c>
    </row>
    <row r="74" spans="1:5" ht="15.75" thickBot="1" x14ac:dyDescent="0.3"/>
    <row r="75" spans="1:5" ht="15.75" thickBot="1" x14ac:dyDescent="0.3">
      <c r="A75" s="77" t="s">
        <v>96</v>
      </c>
      <c r="B75" s="78"/>
      <c r="C75" s="78"/>
      <c r="D75" s="78"/>
      <c r="E75" s="79"/>
    </row>
    <row r="77" spans="1:5" x14ac:dyDescent="0.25">
      <c r="A77">
        <v>10</v>
      </c>
      <c r="B77" t="s">
        <v>290</v>
      </c>
    </row>
  </sheetData>
  <mergeCells count="22">
    <mergeCell ref="A71:E71"/>
    <mergeCell ref="A75:E75"/>
    <mergeCell ref="A51:E51"/>
    <mergeCell ref="A55:E55"/>
    <mergeCell ref="A59:E59"/>
    <mergeCell ref="A63:E63"/>
    <mergeCell ref="A67:E67"/>
    <mergeCell ref="A39:E39"/>
    <mergeCell ref="A43:E43"/>
    <mergeCell ref="A47:E47"/>
    <mergeCell ref="A19:E19"/>
    <mergeCell ref="A23:E23"/>
    <mergeCell ref="A27:E27"/>
    <mergeCell ref="A31:E31"/>
    <mergeCell ref="A35:E35"/>
    <mergeCell ref="B2:G2"/>
    <mergeCell ref="B3:G3"/>
    <mergeCell ref="A7:H7"/>
    <mergeCell ref="A11:E11"/>
    <mergeCell ref="A15:E15"/>
    <mergeCell ref="H10:I11"/>
    <mergeCell ref="B9:C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4" workbookViewId="0">
      <selection activeCell="H10" sqref="H10:I11"/>
    </sheetView>
  </sheetViews>
  <sheetFormatPr baseColWidth="10" defaultRowHeight="15" x14ac:dyDescent="0.25"/>
  <sheetData>
    <row r="1" spans="1:9" ht="15.75" thickBot="1" x14ac:dyDescent="0.3"/>
    <row r="2" spans="1:9" ht="16.5" thickBot="1" x14ac:dyDescent="0.3">
      <c r="B2" s="64" t="s">
        <v>0</v>
      </c>
      <c r="C2" s="64"/>
      <c r="D2" s="64"/>
      <c r="E2" s="64"/>
      <c r="F2" s="64"/>
      <c r="G2" s="64"/>
    </row>
    <row r="3" spans="1:9" ht="16.5" thickBot="1" x14ac:dyDescent="0.3">
      <c r="B3" s="64" t="s">
        <v>1</v>
      </c>
      <c r="C3" s="64"/>
      <c r="D3" s="64"/>
      <c r="E3" s="64"/>
      <c r="F3" s="64"/>
      <c r="G3" s="64"/>
    </row>
    <row r="6" spans="1:9" ht="15.75" thickBot="1" x14ac:dyDescent="0.3"/>
    <row r="7" spans="1:9" ht="19.5" thickBot="1" x14ac:dyDescent="0.35">
      <c r="A7" s="107" t="s">
        <v>288</v>
      </c>
      <c r="B7" s="108"/>
      <c r="C7" s="108"/>
      <c r="D7" s="108"/>
      <c r="E7" s="108"/>
      <c r="F7" s="108"/>
      <c r="G7" s="108"/>
      <c r="H7" s="109"/>
    </row>
    <row r="9" spans="1:9" ht="15.75" thickBot="1" x14ac:dyDescent="0.3">
      <c r="B9" s="110" t="s">
        <v>293</v>
      </c>
      <c r="C9" s="110"/>
    </row>
    <row r="10" spans="1:9" ht="15.75" thickBot="1" x14ac:dyDescent="0.3">
      <c r="H10" s="111">
        <f>(A13+A17+A21+A25)</f>
        <v>23</v>
      </c>
      <c r="I10" s="112"/>
    </row>
    <row r="11" spans="1:9" ht="15.75" customHeight="1" thickBot="1" x14ac:dyDescent="0.3">
      <c r="A11" s="76" t="s">
        <v>30</v>
      </c>
      <c r="B11" s="76"/>
      <c r="C11" s="76"/>
      <c r="D11" s="76"/>
      <c r="E11" s="76"/>
      <c r="H11" s="113"/>
      <c r="I11" s="114"/>
    </row>
    <row r="13" spans="1:9" x14ac:dyDescent="0.25">
      <c r="A13">
        <v>3</v>
      </c>
      <c r="B13" t="s">
        <v>290</v>
      </c>
    </row>
    <row r="14" spans="1:9" ht="15.75" thickBot="1" x14ac:dyDescent="0.3"/>
    <row r="15" spans="1:9" ht="15.75" thickBot="1" x14ac:dyDescent="0.3">
      <c r="A15" s="80" t="s">
        <v>74</v>
      </c>
      <c r="B15" s="81"/>
      <c r="C15" s="81"/>
      <c r="D15" s="81"/>
      <c r="E15" s="82"/>
    </row>
    <row r="17" spans="1:5" x14ac:dyDescent="0.25">
      <c r="A17">
        <v>10</v>
      </c>
      <c r="B17" t="s">
        <v>290</v>
      </c>
    </row>
    <row r="18" spans="1:5" ht="15.75" thickBot="1" x14ac:dyDescent="0.3"/>
    <row r="19" spans="1:5" ht="15.75" thickBot="1" x14ac:dyDescent="0.3">
      <c r="A19" s="77" t="s">
        <v>96</v>
      </c>
      <c r="B19" s="78"/>
      <c r="C19" s="78"/>
      <c r="D19" s="78"/>
      <c r="E19" s="79"/>
    </row>
    <row r="21" spans="1:5" x14ac:dyDescent="0.25">
      <c r="A21">
        <v>5</v>
      </c>
      <c r="B21" t="s">
        <v>290</v>
      </c>
    </row>
    <row r="22" spans="1:5" ht="15.75" thickBot="1" x14ac:dyDescent="0.3"/>
    <row r="23" spans="1:5" ht="15.75" thickBot="1" x14ac:dyDescent="0.3">
      <c r="A23" s="77" t="s">
        <v>90</v>
      </c>
      <c r="B23" s="78"/>
      <c r="C23" s="78"/>
      <c r="D23" s="78"/>
      <c r="E23" s="79"/>
    </row>
    <row r="25" spans="1:5" x14ac:dyDescent="0.25">
      <c r="A25">
        <v>5</v>
      </c>
      <c r="B25" t="s">
        <v>290</v>
      </c>
    </row>
  </sheetData>
  <mergeCells count="9">
    <mergeCell ref="A23:E23"/>
    <mergeCell ref="A15:E15"/>
    <mergeCell ref="A19:E19"/>
    <mergeCell ref="B2:G2"/>
    <mergeCell ref="B3:G3"/>
    <mergeCell ref="A7:H7"/>
    <mergeCell ref="A11:E11"/>
    <mergeCell ref="B9:C9"/>
    <mergeCell ref="H10:I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opLeftCell="A71" zoomScale="50" zoomScaleNormal="50" workbookViewId="0">
      <selection activeCell="H12" sqref="H12"/>
    </sheetView>
  </sheetViews>
  <sheetFormatPr baseColWidth="10" defaultRowHeight="15" x14ac:dyDescent="0.25"/>
  <sheetData>
    <row r="1" spans="1:9" ht="15.75" thickBot="1" x14ac:dyDescent="0.3"/>
    <row r="2" spans="1:9" ht="16.5" thickBot="1" x14ac:dyDescent="0.3">
      <c r="B2" s="64" t="s">
        <v>0</v>
      </c>
      <c r="C2" s="64"/>
      <c r="D2" s="64"/>
      <c r="E2" s="64"/>
      <c r="F2" s="64"/>
      <c r="G2" s="64"/>
    </row>
    <row r="3" spans="1:9" ht="16.5" thickBot="1" x14ac:dyDescent="0.3">
      <c r="B3" s="64" t="s">
        <v>1</v>
      </c>
      <c r="C3" s="64"/>
      <c r="D3" s="64"/>
      <c r="E3" s="64"/>
      <c r="F3" s="64"/>
      <c r="G3" s="64"/>
    </row>
    <row r="6" spans="1:9" ht="15.75" thickBot="1" x14ac:dyDescent="0.3"/>
    <row r="7" spans="1:9" ht="19.5" thickBot="1" x14ac:dyDescent="0.35">
      <c r="A7" s="107" t="s">
        <v>288</v>
      </c>
      <c r="B7" s="108"/>
      <c r="C7" s="108"/>
      <c r="D7" s="108"/>
      <c r="E7" s="108"/>
      <c r="F7" s="108"/>
      <c r="G7" s="108"/>
      <c r="H7" s="109"/>
    </row>
    <row r="9" spans="1:9" ht="15.75" thickBot="1" x14ac:dyDescent="0.3">
      <c r="B9" s="115" t="s">
        <v>293</v>
      </c>
      <c r="C9" s="115"/>
    </row>
    <row r="10" spans="1:9" ht="15.75" customHeight="1" thickBot="1" x14ac:dyDescent="0.3">
      <c r="H10" s="111">
        <f>(A13+A17+A21+A25+A29+A33+A37+A41+A45+A49+A53+A57+A61+A65+A69+A73+A77+A81+A85+A89+A93+A97+A101+A105+A109+A113)</f>
        <v>225</v>
      </c>
      <c r="I10" s="112"/>
    </row>
    <row r="11" spans="1:9" ht="15.75" customHeight="1" thickBot="1" x14ac:dyDescent="0.3">
      <c r="A11" s="74" t="s">
        <v>3</v>
      </c>
      <c r="B11" s="74"/>
      <c r="C11" s="74"/>
      <c r="D11" s="74"/>
      <c r="E11" s="74"/>
      <c r="H11" s="113"/>
      <c r="I11" s="114"/>
    </row>
    <row r="13" spans="1:9" x14ac:dyDescent="0.25">
      <c r="A13">
        <v>26</v>
      </c>
      <c r="B13" t="s">
        <v>290</v>
      </c>
    </row>
    <row r="14" spans="1:9" ht="15.75" thickBot="1" x14ac:dyDescent="0.3"/>
    <row r="15" spans="1:9" ht="15.75" thickBot="1" x14ac:dyDescent="0.3">
      <c r="A15" s="76" t="s">
        <v>24</v>
      </c>
      <c r="B15" s="76"/>
      <c r="C15" s="76"/>
      <c r="D15" s="76"/>
      <c r="E15" s="76"/>
    </row>
    <row r="17" spans="1:5" x14ac:dyDescent="0.25">
      <c r="A17">
        <v>8</v>
      </c>
      <c r="B17" t="s">
        <v>290</v>
      </c>
    </row>
    <row r="18" spans="1:5" ht="15.75" thickBot="1" x14ac:dyDescent="0.3"/>
    <row r="19" spans="1:5" ht="15.75" thickBot="1" x14ac:dyDescent="0.3">
      <c r="A19" s="76" t="s">
        <v>30</v>
      </c>
      <c r="B19" s="76"/>
      <c r="C19" s="76"/>
      <c r="D19" s="76"/>
      <c r="E19" s="76"/>
    </row>
    <row r="21" spans="1:5" x14ac:dyDescent="0.25">
      <c r="A21">
        <v>12</v>
      </c>
      <c r="B21" t="s">
        <v>290</v>
      </c>
    </row>
    <row r="22" spans="1:5" ht="15.75" thickBot="1" x14ac:dyDescent="0.3"/>
    <row r="23" spans="1:5" ht="15.75" thickBot="1" x14ac:dyDescent="0.3">
      <c r="A23" s="76" t="s">
        <v>51</v>
      </c>
      <c r="B23" s="76"/>
      <c r="C23" s="76"/>
      <c r="D23" s="76"/>
      <c r="E23" s="76"/>
    </row>
    <row r="25" spans="1:5" x14ac:dyDescent="0.25">
      <c r="A25">
        <v>14</v>
      </c>
      <c r="B25" t="s">
        <v>290</v>
      </c>
    </row>
    <row r="26" spans="1:5" ht="15.75" thickBot="1" x14ac:dyDescent="0.3"/>
    <row r="27" spans="1:5" ht="15.75" thickBot="1" x14ac:dyDescent="0.3">
      <c r="A27" s="77" t="s">
        <v>61</v>
      </c>
      <c r="B27" s="78"/>
      <c r="C27" s="78"/>
      <c r="D27" s="78"/>
      <c r="E27" s="79"/>
    </row>
    <row r="29" spans="1:5" x14ac:dyDescent="0.25">
      <c r="A29">
        <v>11</v>
      </c>
      <c r="B29" t="s">
        <v>290</v>
      </c>
    </row>
    <row r="30" spans="1:5" ht="15.75" thickBot="1" x14ac:dyDescent="0.3"/>
    <row r="31" spans="1:5" ht="15.75" thickBot="1" x14ac:dyDescent="0.3">
      <c r="A31" s="77" t="s">
        <v>63</v>
      </c>
      <c r="B31" s="78"/>
      <c r="C31" s="78"/>
      <c r="D31" s="78"/>
      <c r="E31" s="79"/>
    </row>
    <row r="33" spans="1:5" x14ac:dyDescent="0.25">
      <c r="A33">
        <v>8</v>
      </c>
      <c r="B33" t="s">
        <v>290</v>
      </c>
    </row>
    <row r="34" spans="1:5" ht="15.75" thickBot="1" x14ac:dyDescent="0.3"/>
    <row r="35" spans="1:5" ht="15.75" thickBot="1" x14ac:dyDescent="0.3">
      <c r="A35" s="77" t="s">
        <v>64</v>
      </c>
      <c r="B35" s="78"/>
      <c r="C35" s="78"/>
      <c r="D35" s="78"/>
      <c r="E35" s="79"/>
    </row>
    <row r="37" spans="1:5" x14ac:dyDescent="0.25">
      <c r="A37">
        <v>7</v>
      </c>
      <c r="B37" t="s">
        <v>290</v>
      </c>
    </row>
    <row r="38" spans="1:5" ht="15.75" thickBot="1" x14ac:dyDescent="0.3"/>
    <row r="39" spans="1:5" ht="15.75" thickBot="1" x14ac:dyDescent="0.3">
      <c r="A39" s="77" t="s">
        <v>66</v>
      </c>
      <c r="B39" s="78"/>
      <c r="C39" s="78"/>
      <c r="D39" s="78"/>
      <c r="E39" s="79"/>
    </row>
    <row r="41" spans="1:5" x14ac:dyDescent="0.25">
      <c r="A41">
        <v>6</v>
      </c>
      <c r="B41" t="s">
        <v>290</v>
      </c>
    </row>
    <row r="42" spans="1:5" ht="15.75" thickBot="1" x14ac:dyDescent="0.3"/>
    <row r="43" spans="1:5" ht="15.75" thickBot="1" x14ac:dyDescent="0.3">
      <c r="A43" s="80" t="s">
        <v>68</v>
      </c>
      <c r="B43" s="81"/>
      <c r="C43" s="81"/>
      <c r="D43" s="81"/>
      <c r="E43" s="82"/>
    </row>
    <row r="45" spans="1:5" x14ac:dyDescent="0.25">
      <c r="A45">
        <v>18</v>
      </c>
      <c r="B45" t="s">
        <v>290</v>
      </c>
    </row>
    <row r="46" spans="1:5" ht="15.75" thickBot="1" x14ac:dyDescent="0.3"/>
    <row r="47" spans="1:5" ht="15.75" thickBot="1" x14ac:dyDescent="0.3">
      <c r="A47" s="80" t="s">
        <v>83</v>
      </c>
      <c r="B47" s="81"/>
      <c r="C47" s="81"/>
      <c r="D47" s="81"/>
      <c r="E47" s="82"/>
    </row>
    <row r="49" spans="1:5" x14ac:dyDescent="0.25">
      <c r="A49">
        <v>16</v>
      </c>
      <c r="B49" t="s">
        <v>290</v>
      </c>
    </row>
    <row r="50" spans="1:5" ht="15.75" thickBot="1" x14ac:dyDescent="0.3"/>
    <row r="51" spans="1:5" ht="15.75" thickBot="1" x14ac:dyDescent="0.3">
      <c r="A51" s="77" t="s">
        <v>61</v>
      </c>
      <c r="B51" s="78"/>
      <c r="C51" s="78"/>
      <c r="D51" s="78"/>
      <c r="E51" s="79"/>
    </row>
    <row r="53" spans="1:5" x14ac:dyDescent="0.25">
      <c r="A53">
        <v>3</v>
      </c>
      <c r="B53" t="s">
        <v>290</v>
      </c>
    </row>
    <row r="54" spans="1:5" ht="15.75" thickBot="1" x14ac:dyDescent="0.3"/>
    <row r="55" spans="1:5" ht="15.75" thickBot="1" x14ac:dyDescent="0.3">
      <c r="A55" s="74" t="s">
        <v>3</v>
      </c>
      <c r="B55" s="74"/>
      <c r="C55" s="74"/>
      <c r="D55" s="74"/>
      <c r="E55" s="74"/>
    </row>
    <row r="57" spans="1:5" x14ac:dyDescent="0.25">
      <c r="A57">
        <v>10</v>
      </c>
      <c r="B57" t="s">
        <v>290</v>
      </c>
    </row>
    <row r="58" spans="1:5" ht="15.75" thickBot="1" x14ac:dyDescent="0.3"/>
    <row r="59" spans="1:5" ht="15.75" thickBot="1" x14ac:dyDescent="0.3">
      <c r="A59" s="74" t="s">
        <v>20</v>
      </c>
      <c r="B59" s="74"/>
      <c r="C59" s="74"/>
      <c r="D59" s="74"/>
      <c r="E59" s="74"/>
    </row>
    <row r="61" spans="1:5" x14ac:dyDescent="0.25">
      <c r="A61">
        <v>3</v>
      </c>
      <c r="B61" t="s">
        <v>290</v>
      </c>
    </row>
    <row r="62" spans="1:5" ht="15.75" thickBot="1" x14ac:dyDescent="0.3"/>
    <row r="63" spans="1:5" ht="15.75" thickBot="1" x14ac:dyDescent="0.3">
      <c r="A63" s="74" t="s">
        <v>24</v>
      </c>
      <c r="B63" s="74"/>
      <c r="C63" s="74"/>
      <c r="D63" s="74"/>
      <c r="E63" s="74"/>
    </row>
    <row r="65" spans="1:5" x14ac:dyDescent="0.25">
      <c r="A65">
        <v>5</v>
      </c>
      <c r="B65" t="s">
        <v>290</v>
      </c>
    </row>
    <row r="66" spans="1:5" ht="15.75" thickBot="1" x14ac:dyDescent="0.3"/>
    <row r="67" spans="1:5" ht="15.75" thickBot="1" x14ac:dyDescent="0.3">
      <c r="A67" s="74" t="s">
        <v>30</v>
      </c>
      <c r="B67" s="74"/>
      <c r="C67" s="74"/>
      <c r="D67" s="74"/>
      <c r="E67" s="74"/>
    </row>
    <row r="69" spans="1:5" x14ac:dyDescent="0.25">
      <c r="A69">
        <v>6</v>
      </c>
      <c r="B69" t="s">
        <v>290</v>
      </c>
    </row>
    <row r="70" spans="1:5" ht="15.75" thickBot="1" x14ac:dyDescent="0.3"/>
    <row r="71" spans="1:5" ht="15.75" thickBot="1" x14ac:dyDescent="0.3">
      <c r="A71" s="74" t="s">
        <v>51</v>
      </c>
      <c r="B71" s="74"/>
      <c r="C71" s="74"/>
      <c r="D71" s="74"/>
      <c r="E71" s="74"/>
    </row>
    <row r="73" spans="1:5" x14ac:dyDescent="0.25">
      <c r="A73">
        <v>4</v>
      </c>
      <c r="B73" t="s">
        <v>290</v>
      </c>
    </row>
    <row r="74" spans="1:5" ht="15.75" thickBot="1" x14ac:dyDescent="0.3"/>
    <row r="75" spans="1:5" ht="15.75" thickBot="1" x14ac:dyDescent="0.3">
      <c r="A75" s="76" t="s">
        <v>59</v>
      </c>
      <c r="B75" s="76"/>
      <c r="C75" s="76"/>
      <c r="D75" s="76"/>
      <c r="E75" s="76"/>
    </row>
    <row r="77" spans="1:5" x14ac:dyDescent="0.25">
      <c r="A77">
        <v>1</v>
      </c>
      <c r="B77" t="s">
        <v>290</v>
      </c>
    </row>
    <row r="78" spans="1:5" ht="15.75" thickBot="1" x14ac:dyDescent="0.3"/>
    <row r="79" spans="1:5" ht="15.75" thickBot="1" x14ac:dyDescent="0.3">
      <c r="A79" s="77" t="s">
        <v>63</v>
      </c>
      <c r="B79" s="78"/>
      <c r="C79" s="78"/>
      <c r="D79" s="78"/>
      <c r="E79" s="79"/>
    </row>
    <row r="81" spans="1:5" x14ac:dyDescent="0.25">
      <c r="A81">
        <v>4</v>
      </c>
      <c r="B81" t="s">
        <v>290</v>
      </c>
    </row>
    <row r="82" spans="1:5" ht="15.75" thickBot="1" x14ac:dyDescent="0.3"/>
    <row r="83" spans="1:5" ht="15.75" thickBot="1" x14ac:dyDescent="0.3">
      <c r="A83" s="77" t="s">
        <v>196</v>
      </c>
      <c r="B83" s="78"/>
      <c r="C83" s="78"/>
      <c r="D83" s="78"/>
      <c r="E83" s="79"/>
    </row>
    <row r="85" spans="1:5" x14ac:dyDescent="0.25">
      <c r="A85">
        <v>4</v>
      </c>
      <c r="B85" t="s">
        <v>290</v>
      </c>
    </row>
    <row r="86" spans="1:5" ht="15.75" thickBot="1" x14ac:dyDescent="0.3"/>
    <row r="87" spans="1:5" ht="15.75" thickBot="1" x14ac:dyDescent="0.3">
      <c r="A87" s="77" t="s">
        <v>66</v>
      </c>
      <c r="B87" s="78"/>
      <c r="C87" s="78"/>
      <c r="D87" s="78"/>
      <c r="E87" s="79"/>
    </row>
    <row r="89" spans="1:5" x14ac:dyDescent="0.25">
      <c r="A89">
        <v>4</v>
      </c>
      <c r="B89" t="s">
        <v>290</v>
      </c>
    </row>
    <row r="90" spans="1:5" ht="15.75" thickBot="1" x14ac:dyDescent="0.3"/>
    <row r="91" spans="1:5" ht="15.75" thickBot="1" x14ac:dyDescent="0.3">
      <c r="A91" s="80" t="s">
        <v>68</v>
      </c>
      <c r="B91" s="81"/>
      <c r="C91" s="81"/>
      <c r="D91" s="81"/>
      <c r="E91" s="82"/>
    </row>
    <row r="93" spans="1:5" x14ac:dyDescent="0.25">
      <c r="A93">
        <v>10</v>
      </c>
      <c r="B93" t="s">
        <v>290</v>
      </c>
    </row>
    <row r="94" spans="1:5" ht="15.75" thickBot="1" x14ac:dyDescent="0.3"/>
    <row r="95" spans="1:5" ht="15.75" thickBot="1" x14ac:dyDescent="0.3">
      <c r="A95" s="80" t="s">
        <v>190</v>
      </c>
      <c r="B95" s="81"/>
      <c r="C95" s="81"/>
      <c r="D95" s="81"/>
      <c r="E95" s="82"/>
    </row>
    <row r="97" spans="1:5" x14ac:dyDescent="0.25">
      <c r="A97">
        <v>2</v>
      </c>
      <c r="B97" t="s">
        <v>290</v>
      </c>
    </row>
    <row r="98" spans="1:5" ht="15.75" thickBot="1" x14ac:dyDescent="0.3"/>
    <row r="99" spans="1:5" ht="15.75" thickBot="1" x14ac:dyDescent="0.3">
      <c r="A99" s="80" t="s">
        <v>83</v>
      </c>
      <c r="B99" s="81"/>
      <c r="C99" s="81"/>
      <c r="D99" s="81"/>
      <c r="E99" s="82"/>
    </row>
    <row r="101" spans="1:5" x14ac:dyDescent="0.25">
      <c r="A101">
        <v>8</v>
      </c>
      <c r="B101" t="s">
        <v>290</v>
      </c>
    </row>
    <row r="102" spans="1:5" ht="15.75" thickBot="1" x14ac:dyDescent="0.3"/>
    <row r="103" spans="1:5" ht="15.75" thickBot="1" x14ac:dyDescent="0.3">
      <c r="A103" s="77" t="s">
        <v>90</v>
      </c>
      <c r="B103" s="78"/>
      <c r="C103" s="78"/>
      <c r="D103" s="78"/>
      <c r="E103" s="79"/>
    </row>
    <row r="105" spans="1:5" x14ac:dyDescent="0.25">
      <c r="A105">
        <v>25</v>
      </c>
      <c r="B105" t="s">
        <v>290</v>
      </c>
    </row>
    <row r="106" spans="1:5" ht="15.75" thickBot="1" x14ac:dyDescent="0.3"/>
    <row r="107" spans="1:5" ht="15.75" thickBot="1" x14ac:dyDescent="0.3">
      <c r="A107" s="77" t="s">
        <v>100</v>
      </c>
      <c r="B107" s="78"/>
      <c r="C107" s="78"/>
      <c r="D107" s="78"/>
      <c r="E107" s="79"/>
    </row>
    <row r="109" spans="1:5" x14ac:dyDescent="0.25">
      <c r="A109">
        <v>5</v>
      </c>
      <c r="B109" t="s">
        <v>290</v>
      </c>
    </row>
    <row r="110" spans="1:5" ht="15.75" thickBot="1" x14ac:dyDescent="0.3"/>
    <row r="111" spans="1:5" ht="15.75" thickBot="1" x14ac:dyDescent="0.3">
      <c r="A111" s="77" t="s">
        <v>102</v>
      </c>
      <c r="B111" s="78"/>
      <c r="C111" s="78"/>
      <c r="D111" s="78"/>
      <c r="E111" s="79"/>
    </row>
    <row r="113" spans="1:2" x14ac:dyDescent="0.25">
      <c r="A113">
        <v>5</v>
      </c>
      <c r="B113" t="s">
        <v>290</v>
      </c>
    </row>
  </sheetData>
  <mergeCells count="31">
    <mergeCell ref="A95:E95"/>
    <mergeCell ref="A99:E99"/>
    <mergeCell ref="A103:E103"/>
    <mergeCell ref="A107:E107"/>
    <mergeCell ref="A111:E111"/>
    <mergeCell ref="A75:E75"/>
    <mergeCell ref="A79:E79"/>
    <mergeCell ref="A83:E83"/>
    <mergeCell ref="A87:E87"/>
    <mergeCell ref="A91:E91"/>
    <mergeCell ref="A55:E55"/>
    <mergeCell ref="A59:E59"/>
    <mergeCell ref="A63:E63"/>
    <mergeCell ref="A67:E67"/>
    <mergeCell ref="A71:E71"/>
    <mergeCell ref="A43:E43"/>
    <mergeCell ref="A47:E47"/>
    <mergeCell ref="A51:E51"/>
    <mergeCell ref="A23:E23"/>
    <mergeCell ref="B9:C9"/>
    <mergeCell ref="A27:E27"/>
    <mergeCell ref="A31:E31"/>
    <mergeCell ref="A35:E35"/>
    <mergeCell ref="A39:E39"/>
    <mergeCell ref="A19:E19"/>
    <mergeCell ref="B2:G2"/>
    <mergeCell ref="B3:G3"/>
    <mergeCell ref="A7:H7"/>
    <mergeCell ref="A11:E11"/>
    <mergeCell ref="A15:E15"/>
    <mergeCell ref="H10:I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opLeftCell="A56" zoomScale="50" zoomScaleNormal="50" workbookViewId="0">
      <selection activeCell="H13" sqref="H13"/>
    </sheetView>
  </sheetViews>
  <sheetFormatPr baseColWidth="10" defaultRowHeight="15" x14ac:dyDescent="0.25"/>
  <sheetData>
    <row r="1" spans="1:9" ht="15.75" thickBot="1" x14ac:dyDescent="0.3"/>
    <row r="2" spans="1:9" ht="16.5" thickBot="1" x14ac:dyDescent="0.3">
      <c r="B2" s="64" t="s">
        <v>0</v>
      </c>
      <c r="C2" s="64"/>
      <c r="D2" s="64"/>
      <c r="E2" s="64"/>
      <c r="F2" s="64"/>
      <c r="G2" s="64"/>
    </row>
    <row r="3" spans="1:9" ht="16.5" thickBot="1" x14ac:dyDescent="0.3">
      <c r="B3" s="64" t="s">
        <v>1</v>
      </c>
      <c r="C3" s="64"/>
      <c r="D3" s="64"/>
      <c r="E3" s="64"/>
      <c r="F3" s="64"/>
      <c r="G3" s="64"/>
    </row>
    <row r="6" spans="1:9" ht="15.75" thickBot="1" x14ac:dyDescent="0.3"/>
    <row r="7" spans="1:9" ht="19.5" thickBot="1" x14ac:dyDescent="0.35">
      <c r="A7" s="107" t="s">
        <v>288</v>
      </c>
      <c r="B7" s="108"/>
      <c r="C7" s="108"/>
      <c r="D7" s="108"/>
      <c r="E7" s="108"/>
      <c r="F7" s="108"/>
      <c r="G7" s="108"/>
      <c r="H7" s="109"/>
    </row>
    <row r="9" spans="1:9" x14ac:dyDescent="0.25">
      <c r="B9" s="110" t="s">
        <v>293</v>
      </c>
      <c r="C9" s="110"/>
    </row>
    <row r="10" spans="1:9" ht="15.75" thickBot="1" x14ac:dyDescent="0.3"/>
    <row r="11" spans="1:9" ht="15.75" thickBot="1" x14ac:dyDescent="0.3">
      <c r="A11" s="74" t="s">
        <v>3</v>
      </c>
      <c r="B11" s="74"/>
      <c r="C11" s="74"/>
      <c r="D11" s="74"/>
      <c r="E11" s="74"/>
      <c r="H11" s="111">
        <f>(A13+A17+A21+A25+A29+A33+A37+A41+A45+A49+A53+A57+A61+A65+A69+A73+A77+A81+A85+A89+A93+A97+A101)</f>
        <v>194</v>
      </c>
      <c r="I11" s="112"/>
    </row>
    <row r="12" spans="1:9" ht="15.75" thickBot="1" x14ac:dyDescent="0.3">
      <c r="H12" s="113"/>
      <c r="I12" s="114"/>
    </row>
    <row r="13" spans="1:9" x14ac:dyDescent="0.25">
      <c r="A13">
        <v>7</v>
      </c>
      <c r="B13" t="s">
        <v>290</v>
      </c>
    </row>
    <row r="14" spans="1:9" ht="15.75" thickBot="1" x14ac:dyDescent="0.3"/>
    <row r="15" spans="1:9" ht="15.75" thickBot="1" x14ac:dyDescent="0.3">
      <c r="A15" s="76" t="s">
        <v>24</v>
      </c>
      <c r="B15" s="76"/>
      <c r="C15" s="76"/>
      <c r="D15" s="76"/>
      <c r="E15" s="76"/>
    </row>
    <row r="17" spans="1:5" x14ac:dyDescent="0.25">
      <c r="A17">
        <v>2</v>
      </c>
      <c r="B17" t="s">
        <v>290</v>
      </c>
    </row>
    <row r="18" spans="1:5" ht="15.75" thickBot="1" x14ac:dyDescent="0.3"/>
    <row r="19" spans="1:5" ht="15.75" thickBot="1" x14ac:dyDescent="0.3">
      <c r="A19" s="76" t="s">
        <v>30</v>
      </c>
      <c r="B19" s="76"/>
      <c r="C19" s="76"/>
      <c r="D19" s="76"/>
      <c r="E19" s="76"/>
    </row>
    <row r="21" spans="1:5" x14ac:dyDescent="0.25">
      <c r="A21">
        <v>36</v>
      </c>
      <c r="B21" t="s">
        <v>290</v>
      </c>
    </row>
    <row r="22" spans="1:5" ht="15.75" thickBot="1" x14ac:dyDescent="0.3"/>
    <row r="23" spans="1:5" ht="15.75" thickBot="1" x14ac:dyDescent="0.3">
      <c r="A23" s="76" t="s">
        <v>51</v>
      </c>
      <c r="B23" s="76"/>
      <c r="C23" s="76"/>
      <c r="D23" s="76"/>
      <c r="E23" s="76"/>
    </row>
    <row r="25" spans="1:5" x14ac:dyDescent="0.25">
      <c r="A25">
        <v>11</v>
      </c>
      <c r="B25" t="s">
        <v>290</v>
      </c>
    </row>
    <row r="26" spans="1:5" ht="15.75" thickBot="1" x14ac:dyDescent="0.3"/>
    <row r="27" spans="1:5" ht="15.75" thickBot="1" x14ac:dyDescent="0.3">
      <c r="A27" s="77" t="s">
        <v>61</v>
      </c>
      <c r="B27" s="78"/>
      <c r="C27" s="78"/>
      <c r="D27" s="78"/>
      <c r="E27" s="79"/>
    </row>
    <row r="29" spans="1:5" x14ac:dyDescent="0.25">
      <c r="A29">
        <v>4</v>
      </c>
      <c r="B29" t="s">
        <v>290</v>
      </c>
    </row>
    <row r="30" spans="1:5" ht="15.75" thickBot="1" x14ac:dyDescent="0.3"/>
    <row r="31" spans="1:5" ht="15.75" thickBot="1" x14ac:dyDescent="0.3">
      <c r="A31" s="77" t="s">
        <v>63</v>
      </c>
      <c r="B31" s="78"/>
      <c r="C31" s="78"/>
      <c r="D31" s="78"/>
      <c r="E31" s="79"/>
    </row>
    <row r="33" spans="1:5" x14ac:dyDescent="0.25">
      <c r="A33">
        <v>2</v>
      </c>
      <c r="B33" t="s">
        <v>290</v>
      </c>
    </row>
    <row r="34" spans="1:5" ht="15.75" thickBot="1" x14ac:dyDescent="0.3"/>
    <row r="35" spans="1:5" ht="15.75" thickBot="1" x14ac:dyDescent="0.3">
      <c r="A35" s="77" t="s">
        <v>64</v>
      </c>
      <c r="B35" s="78"/>
      <c r="C35" s="78"/>
      <c r="D35" s="78"/>
      <c r="E35" s="79"/>
    </row>
    <row r="37" spans="1:5" x14ac:dyDescent="0.25">
      <c r="A37">
        <v>10</v>
      </c>
      <c r="B37" t="s">
        <v>290</v>
      </c>
    </row>
    <row r="38" spans="1:5" ht="15.75" thickBot="1" x14ac:dyDescent="0.3"/>
    <row r="39" spans="1:5" ht="15.75" thickBot="1" x14ac:dyDescent="0.3">
      <c r="A39" s="77" t="s">
        <v>66</v>
      </c>
      <c r="B39" s="78"/>
      <c r="C39" s="78"/>
      <c r="D39" s="78"/>
      <c r="E39" s="79"/>
    </row>
    <row r="41" spans="1:5" x14ac:dyDescent="0.25">
      <c r="A41">
        <v>5</v>
      </c>
      <c r="B41" t="s">
        <v>290</v>
      </c>
    </row>
    <row r="42" spans="1:5" ht="15.75" thickBot="1" x14ac:dyDescent="0.3"/>
    <row r="43" spans="1:5" ht="15.75" thickBot="1" x14ac:dyDescent="0.3">
      <c r="A43" s="80" t="s">
        <v>68</v>
      </c>
      <c r="B43" s="81"/>
      <c r="C43" s="81"/>
      <c r="D43" s="81"/>
      <c r="E43" s="82"/>
    </row>
    <row r="45" spans="1:5" x14ac:dyDescent="0.25">
      <c r="A45">
        <v>6</v>
      </c>
      <c r="B45" t="s">
        <v>290</v>
      </c>
    </row>
    <row r="46" spans="1:5" ht="15.75" thickBot="1" x14ac:dyDescent="0.3"/>
    <row r="47" spans="1:5" ht="15.75" thickBot="1" x14ac:dyDescent="0.3">
      <c r="A47" s="80" t="s">
        <v>74</v>
      </c>
      <c r="B47" s="81"/>
      <c r="C47" s="81"/>
      <c r="D47" s="81"/>
      <c r="E47" s="82"/>
    </row>
    <row r="49" spans="1:5" x14ac:dyDescent="0.25">
      <c r="A49">
        <v>24</v>
      </c>
      <c r="B49" t="s">
        <v>290</v>
      </c>
    </row>
    <row r="50" spans="1:5" ht="15.75" thickBot="1" x14ac:dyDescent="0.3"/>
    <row r="51" spans="1:5" ht="15.75" thickBot="1" x14ac:dyDescent="0.3">
      <c r="A51" s="80" t="s">
        <v>83</v>
      </c>
      <c r="B51" s="81"/>
      <c r="C51" s="81"/>
      <c r="D51" s="81"/>
      <c r="E51" s="82"/>
    </row>
    <row r="53" spans="1:5" x14ac:dyDescent="0.25">
      <c r="A53">
        <v>12</v>
      </c>
      <c r="B53" t="s">
        <v>290</v>
      </c>
    </row>
    <row r="54" spans="1:5" ht="15.75" thickBot="1" x14ac:dyDescent="0.3"/>
    <row r="55" spans="1:5" ht="15.75" thickBot="1" x14ac:dyDescent="0.3">
      <c r="A55" s="77" t="s">
        <v>96</v>
      </c>
      <c r="B55" s="78"/>
      <c r="C55" s="78"/>
      <c r="D55" s="78"/>
      <c r="E55" s="79"/>
    </row>
    <row r="57" spans="1:5" x14ac:dyDescent="0.25">
      <c r="A57">
        <v>15</v>
      </c>
      <c r="B57" t="s">
        <v>290</v>
      </c>
    </row>
    <row r="58" spans="1:5" ht="15.75" thickBot="1" x14ac:dyDescent="0.3"/>
    <row r="59" spans="1:5" ht="15.75" thickBot="1" x14ac:dyDescent="0.3">
      <c r="A59" s="74" t="s">
        <v>24</v>
      </c>
      <c r="B59" s="74"/>
      <c r="C59" s="74"/>
      <c r="D59" s="74"/>
      <c r="E59" s="74"/>
    </row>
    <row r="61" spans="1:5" x14ac:dyDescent="0.25">
      <c r="A61">
        <v>1</v>
      </c>
      <c r="B61" t="s">
        <v>290</v>
      </c>
    </row>
    <row r="62" spans="1:5" ht="15.75" thickBot="1" x14ac:dyDescent="0.3"/>
    <row r="63" spans="1:5" ht="15.75" thickBot="1" x14ac:dyDescent="0.3">
      <c r="A63" s="74" t="s">
        <v>30</v>
      </c>
      <c r="B63" s="74"/>
      <c r="C63" s="74"/>
      <c r="D63" s="74"/>
      <c r="E63" s="74"/>
    </row>
    <row r="65" spans="1:5" x14ac:dyDescent="0.25">
      <c r="A65">
        <v>12</v>
      </c>
      <c r="B65" t="s">
        <v>290</v>
      </c>
    </row>
    <row r="66" spans="1:5" ht="15.75" thickBot="1" x14ac:dyDescent="0.3"/>
    <row r="67" spans="1:5" ht="15.75" thickBot="1" x14ac:dyDescent="0.3">
      <c r="A67" s="74" t="s">
        <v>51</v>
      </c>
      <c r="B67" s="74"/>
      <c r="C67" s="74"/>
      <c r="D67" s="74"/>
      <c r="E67" s="74"/>
    </row>
    <row r="69" spans="1:5" x14ac:dyDescent="0.25">
      <c r="A69">
        <v>6</v>
      </c>
      <c r="B69" t="s">
        <v>290</v>
      </c>
    </row>
    <row r="70" spans="1:5" ht="15.75" thickBot="1" x14ac:dyDescent="0.3"/>
    <row r="71" spans="1:5" ht="15.75" thickBot="1" x14ac:dyDescent="0.3">
      <c r="A71" s="77" t="s">
        <v>63</v>
      </c>
      <c r="B71" s="78"/>
      <c r="C71" s="78"/>
      <c r="D71" s="78"/>
      <c r="E71" s="79"/>
    </row>
    <row r="73" spans="1:5" x14ac:dyDescent="0.25">
      <c r="A73">
        <v>2</v>
      </c>
      <c r="B73" t="s">
        <v>290</v>
      </c>
    </row>
    <row r="74" spans="1:5" ht="15.75" thickBot="1" x14ac:dyDescent="0.3"/>
    <row r="75" spans="1:5" ht="15.75" thickBot="1" x14ac:dyDescent="0.3">
      <c r="A75" s="77" t="s">
        <v>196</v>
      </c>
      <c r="B75" s="78"/>
      <c r="C75" s="78"/>
      <c r="D75" s="78"/>
      <c r="E75" s="79"/>
    </row>
    <row r="77" spans="1:5" x14ac:dyDescent="0.25">
      <c r="A77">
        <v>2</v>
      </c>
      <c r="B77" t="s">
        <v>290</v>
      </c>
    </row>
    <row r="78" spans="1:5" ht="15.75" thickBot="1" x14ac:dyDescent="0.3"/>
    <row r="79" spans="1:5" ht="15.75" thickBot="1" x14ac:dyDescent="0.3">
      <c r="A79" s="77" t="s">
        <v>66</v>
      </c>
      <c r="B79" s="78"/>
      <c r="C79" s="78"/>
      <c r="D79" s="78"/>
      <c r="E79" s="79"/>
    </row>
    <row r="81" spans="1:5" x14ac:dyDescent="0.25">
      <c r="A81">
        <v>2</v>
      </c>
      <c r="B81" t="s">
        <v>290</v>
      </c>
    </row>
    <row r="82" spans="1:5" ht="15.75" thickBot="1" x14ac:dyDescent="0.3"/>
    <row r="83" spans="1:5" ht="15.75" thickBot="1" x14ac:dyDescent="0.3">
      <c r="A83" s="80" t="s">
        <v>74</v>
      </c>
      <c r="B83" s="81"/>
      <c r="C83" s="81"/>
      <c r="D83" s="81"/>
      <c r="E83" s="82"/>
    </row>
    <row r="85" spans="1:5" x14ac:dyDescent="0.25">
      <c r="A85">
        <v>6</v>
      </c>
      <c r="B85" t="s">
        <v>290</v>
      </c>
    </row>
    <row r="86" spans="1:5" ht="15.75" thickBot="1" x14ac:dyDescent="0.3"/>
    <row r="87" spans="1:5" ht="15.75" thickBot="1" x14ac:dyDescent="0.3">
      <c r="A87" s="80" t="s">
        <v>83</v>
      </c>
      <c r="B87" s="81"/>
      <c r="C87" s="81"/>
      <c r="D87" s="81"/>
      <c r="E87" s="82"/>
    </row>
    <row r="89" spans="1:5" x14ac:dyDescent="0.25">
      <c r="A89">
        <v>4</v>
      </c>
      <c r="B89" t="s">
        <v>290</v>
      </c>
    </row>
    <row r="90" spans="1:5" ht="15.75" thickBot="1" x14ac:dyDescent="0.3"/>
    <row r="91" spans="1:5" ht="15.75" thickBot="1" x14ac:dyDescent="0.3">
      <c r="A91" s="77" t="s">
        <v>94</v>
      </c>
      <c r="B91" s="78"/>
      <c r="C91" s="78"/>
      <c r="D91" s="78"/>
      <c r="E91" s="79"/>
    </row>
    <row r="93" spans="1:5" x14ac:dyDescent="0.25">
      <c r="A93">
        <v>5</v>
      </c>
      <c r="B93" t="s">
        <v>290</v>
      </c>
    </row>
    <row r="94" spans="1:5" ht="15.75" thickBot="1" x14ac:dyDescent="0.3"/>
    <row r="95" spans="1:5" ht="15.75" thickBot="1" x14ac:dyDescent="0.3">
      <c r="A95" s="77" t="s">
        <v>96</v>
      </c>
      <c r="B95" s="78"/>
      <c r="C95" s="78"/>
      <c r="D95" s="78"/>
      <c r="E95" s="79"/>
    </row>
    <row r="97" spans="1:5" x14ac:dyDescent="0.25">
      <c r="A97">
        <v>15</v>
      </c>
      <c r="B97" t="s">
        <v>290</v>
      </c>
    </row>
    <row r="98" spans="1:5" ht="15.75" thickBot="1" x14ac:dyDescent="0.3"/>
    <row r="99" spans="1:5" ht="15.75" thickBot="1" x14ac:dyDescent="0.3">
      <c r="A99" s="77" t="s">
        <v>189</v>
      </c>
      <c r="B99" s="78"/>
      <c r="C99" s="78"/>
      <c r="D99" s="78"/>
      <c r="E99" s="79"/>
    </row>
    <row r="101" spans="1:5" x14ac:dyDescent="0.25">
      <c r="A101">
        <v>5</v>
      </c>
      <c r="B101" t="s">
        <v>290</v>
      </c>
    </row>
  </sheetData>
  <mergeCells count="28">
    <mergeCell ref="A99:E99"/>
    <mergeCell ref="A79:E79"/>
    <mergeCell ref="A83:E83"/>
    <mergeCell ref="A87:E87"/>
    <mergeCell ref="A91:E91"/>
    <mergeCell ref="A95:E95"/>
    <mergeCell ref="A59:E59"/>
    <mergeCell ref="A63:E63"/>
    <mergeCell ref="A67:E67"/>
    <mergeCell ref="A71:E71"/>
    <mergeCell ref="A75:E75"/>
    <mergeCell ref="A47:E47"/>
    <mergeCell ref="A51:E51"/>
    <mergeCell ref="A55:E55"/>
    <mergeCell ref="A23:E23"/>
    <mergeCell ref="A27:E27"/>
    <mergeCell ref="A31:E31"/>
    <mergeCell ref="A35:E35"/>
    <mergeCell ref="A39:E39"/>
    <mergeCell ref="A43:E43"/>
    <mergeCell ref="A19:E19"/>
    <mergeCell ref="H11:I12"/>
    <mergeCell ref="B9:C9"/>
    <mergeCell ref="B2:G2"/>
    <mergeCell ref="B3:G3"/>
    <mergeCell ref="A7:H7"/>
    <mergeCell ref="A11:E11"/>
    <mergeCell ref="A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topLeftCell="A51" workbookViewId="0">
      <selection activeCell="H47" sqref="H47"/>
    </sheetView>
  </sheetViews>
  <sheetFormatPr baseColWidth="10" defaultRowHeight="15" x14ac:dyDescent="0.25"/>
  <cols>
    <col min="1" max="1" width="3" customWidth="1"/>
    <col min="2" max="2" width="15.140625" customWidth="1"/>
    <col min="4" max="4" width="4.42578125" customWidth="1"/>
    <col min="5" max="5" width="4.28515625" customWidth="1"/>
    <col min="6" max="6" width="13.5703125" customWidth="1"/>
    <col min="7" max="7" width="9.5703125" customWidth="1"/>
    <col min="8" max="8" width="3.28515625" customWidth="1"/>
  </cols>
  <sheetData>
    <row r="1" spans="1:11" ht="15.75" thickBot="1" x14ac:dyDescent="0.3"/>
    <row r="2" spans="1:11" ht="16.5" thickBot="1" x14ac:dyDescent="0.3">
      <c r="B2" s="72" t="s">
        <v>0</v>
      </c>
      <c r="C2" s="72"/>
      <c r="D2" s="72"/>
      <c r="E2" s="72"/>
      <c r="F2" s="72"/>
      <c r="G2" s="72"/>
      <c r="H2" s="72"/>
    </row>
    <row r="3" spans="1:11" ht="16.5" thickBot="1" x14ac:dyDescent="0.3">
      <c r="B3" s="72" t="s">
        <v>1</v>
      </c>
      <c r="C3" s="72"/>
      <c r="D3" s="72"/>
      <c r="E3" s="72"/>
      <c r="F3" s="72"/>
      <c r="G3" s="72"/>
      <c r="H3" s="72"/>
    </row>
    <row r="4" spans="1:11" ht="15.75" thickBot="1" x14ac:dyDescent="0.3"/>
    <row r="5" spans="1:11" ht="15.75" thickBot="1" x14ac:dyDescent="0.3">
      <c r="F5" s="73" t="s">
        <v>2</v>
      </c>
      <c r="G5" s="73"/>
      <c r="H5" s="73"/>
    </row>
    <row r="6" spans="1:11" ht="15.75" thickBot="1" x14ac:dyDescent="0.3"/>
    <row r="7" spans="1:11" ht="15.75" thickBot="1" x14ac:dyDescent="0.3">
      <c r="A7" s="74" t="s">
        <v>3</v>
      </c>
      <c r="B7" s="74"/>
      <c r="C7" s="74"/>
      <c r="D7" s="74"/>
      <c r="E7" s="74"/>
      <c r="G7" s="1" t="s">
        <v>4</v>
      </c>
    </row>
    <row r="9" spans="1:11" x14ac:dyDescent="0.25">
      <c r="A9" s="2" t="s">
        <v>5</v>
      </c>
      <c r="B9" s="75" t="s">
        <v>6</v>
      </c>
      <c r="C9" s="75"/>
      <c r="F9" s="3" t="s">
        <v>7</v>
      </c>
      <c r="I9" s="14" t="s">
        <v>228</v>
      </c>
      <c r="K9" t="s">
        <v>288</v>
      </c>
    </row>
    <row r="10" spans="1:11" x14ac:dyDescent="0.25">
      <c r="A10" s="56">
        <v>1</v>
      </c>
      <c r="B10" t="s">
        <v>15</v>
      </c>
      <c r="F10" t="s">
        <v>11</v>
      </c>
      <c r="I10" s="60">
        <f>'TABULACIO DISABTE'!J18</f>
        <v>3.8333333333333335</v>
      </c>
      <c r="K10">
        <v>8</v>
      </c>
    </row>
    <row r="11" spans="1:11" x14ac:dyDescent="0.25">
      <c r="A11" s="56">
        <v>2</v>
      </c>
      <c r="B11" t="s">
        <v>19</v>
      </c>
      <c r="F11" t="s">
        <v>11</v>
      </c>
      <c r="I11" s="60">
        <f>'TABULACIO DISABTE'!J24</f>
        <v>2.9333333333333336</v>
      </c>
      <c r="K11">
        <v>7</v>
      </c>
    </row>
    <row r="12" spans="1:11" x14ac:dyDescent="0.25">
      <c r="A12" s="56">
        <v>3</v>
      </c>
      <c r="B12" t="s">
        <v>10</v>
      </c>
      <c r="F12" t="s">
        <v>11</v>
      </c>
      <c r="I12" s="60">
        <f>'TABULACIO DISABTE'!J12</f>
        <v>2.8666666666666667</v>
      </c>
      <c r="K12">
        <v>6</v>
      </c>
    </row>
    <row r="13" spans="1:11" x14ac:dyDescent="0.25">
      <c r="A13" s="56">
        <v>4</v>
      </c>
      <c r="B13" t="s">
        <v>12</v>
      </c>
      <c r="F13" t="s">
        <v>11</v>
      </c>
      <c r="I13" s="60">
        <f>'TABULACIO DISABTE'!J14</f>
        <v>2.7999999999999994</v>
      </c>
      <c r="K13">
        <v>5</v>
      </c>
    </row>
    <row r="14" spans="1:11" x14ac:dyDescent="0.25">
      <c r="A14">
        <v>5</v>
      </c>
      <c r="B14" t="s">
        <v>16</v>
      </c>
      <c r="F14" t="s">
        <v>9</v>
      </c>
      <c r="I14" s="60">
        <f>'TABULACIO DISABTE'!J20</f>
        <v>1.8</v>
      </c>
      <c r="K14">
        <v>4</v>
      </c>
    </row>
    <row r="15" spans="1:11" x14ac:dyDescent="0.25">
      <c r="A15">
        <v>6</v>
      </c>
      <c r="B15" t="s">
        <v>8</v>
      </c>
      <c r="F15" t="s">
        <v>9</v>
      </c>
      <c r="I15" s="60">
        <f>'TABULACIO DISABTE'!J10</f>
        <v>1.5666666666666664</v>
      </c>
      <c r="K15">
        <v>3</v>
      </c>
    </row>
    <row r="16" spans="1:11" x14ac:dyDescent="0.25">
      <c r="A16">
        <v>7</v>
      </c>
      <c r="B16" t="s">
        <v>13</v>
      </c>
      <c r="F16" t="s">
        <v>14</v>
      </c>
      <c r="I16" s="60">
        <f>'TABULACIO DISABTE'!J16</f>
        <v>1.2666666666666668</v>
      </c>
      <c r="K16">
        <v>2</v>
      </c>
    </row>
    <row r="17" spans="1:11" x14ac:dyDescent="0.25">
      <c r="A17">
        <v>8</v>
      </c>
      <c r="B17" t="s">
        <v>17</v>
      </c>
      <c r="F17" t="s">
        <v>18</v>
      </c>
      <c r="I17" s="60">
        <f>'TABULACIO DISABTE'!J22</f>
        <v>0.63333333333333341</v>
      </c>
      <c r="K17">
        <v>1</v>
      </c>
    </row>
    <row r="18" spans="1:11" ht="15.75" thickBot="1" x14ac:dyDescent="0.3"/>
    <row r="19" spans="1:11" ht="15.75" thickBot="1" x14ac:dyDescent="0.3">
      <c r="A19" s="76" t="s">
        <v>24</v>
      </c>
      <c r="B19" s="76"/>
      <c r="C19" s="76"/>
      <c r="D19" s="76"/>
      <c r="E19" s="76"/>
      <c r="G19" s="4" t="s">
        <v>25</v>
      </c>
    </row>
    <row r="21" spans="1:11" x14ac:dyDescent="0.25">
      <c r="A21" s="5" t="s">
        <v>5</v>
      </c>
      <c r="B21" s="75" t="s">
        <v>6</v>
      </c>
      <c r="C21" s="75"/>
      <c r="F21" s="5" t="s">
        <v>7</v>
      </c>
      <c r="I21" s="14" t="s">
        <v>228</v>
      </c>
      <c r="K21" t="s">
        <v>288</v>
      </c>
    </row>
    <row r="22" spans="1:11" x14ac:dyDescent="0.25">
      <c r="A22" s="56">
        <v>1</v>
      </c>
      <c r="B22" t="s">
        <v>29</v>
      </c>
      <c r="F22" t="s">
        <v>11</v>
      </c>
      <c r="I22" s="60">
        <f>'TABULACIO DISABTE'!J46</f>
        <v>4.9666666666666668</v>
      </c>
      <c r="K22">
        <v>4</v>
      </c>
    </row>
    <row r="23" spans="1:11" x14ac:dyDescent="0.25">
      <c r="A23" s="56">
        <v>2</v>
      </c>
      <c r="B23" t="s">
        <v>28</v>
      </c>
      <c r="F23" t="s">
        <v>11</v>
      </c>
      <c r="I23" s="60">
        <f>'TABULACIO DISABTE'!J44</f>
        <v>4.5333333333333332</v>
      </c>
      <c r="K23">
        <v>3</v>
      </c>
    </row>
    <row r="24" spans="1:11" x14ac:dyDescent="0.25">
      <c r="A24" s="56">
        <v>3</v>
      </c>
      <c r="B24" t="s">
        <v>26</v>
      </c>
      <c r="F24" t="s">
        <v>9</v>
      </c>
      <c r="I24" s="60">
        <f>'TABULACIO DISABTE'!J40</f>
        <v>4.2333333333333334</v>
      </c>
      <c r="K24">
        <v>2</v>
      </c>
    </row>
    <row r="25" spans="1:11" x14ac:dyDescent="0.25">
      <c r="A25">
        <v>4</v>
      </c>
      <c r="B25" t="s">
        <v>27</v>
      </c>
      <c r="F25" t="s">
        <v>11</v>
      </c>
      <c r="I25" s="60">
        <f>'TABULACIO DISABTE'!J42</f>
        <v>4.2</v>
      </c>
      <c r="K25">
        <v>1</v>
      </c>
    </row>
    <row r="26" spans="1:11" ht="15.75" thickBot="1" x14ac:dyDescent="0.3"/>
    <row r="27" spans="1:11" ht="15.75" thickBot="1" x14ac:dyDescent="0.3">
      <c r="A27" s="76" t="s">
        <v>30</v>
      </c>
      <c r="B27" s="76"/>
      <c r="C27" s="76"/>
      <c r="D27" s="76"/>
      <c r="E27" s="76"/>
      <c r="G27" s="6" t="s">
        <v>31</v>
      </c>
    </row>
    <row r="29" spans="1:11" x14ac:dyDescent="0.25">
      <c r="A29" s="7" t="s">
        <v>5</v>
      </c>
      <c r="B29" s="75" t="s">
        <v>6</v>
      </c>
      <c r="C29" s="75"/>
      <c r="F29" s="7" t="s">
        <v>7</v>
      </c>
      <c r="I29" s="14" t="s">
        <v>228</v>
      </c>
      <c r="K29" t="s">
        <v>288</v>
      </c>
    </row>
    <row r="30" spans="1:11" x14ac:dyDescent="0.25">
      <c r="A30" s="56">
        <v>1</v>
      </c>
      <c r="B30" t="s">
        <v>43</v>
      </c>
      <c r="F30" t="s">
        <v>11</v>
      </c>
      <c r="I30" s="60">
        <f>'TABULACIO DISABTE'!J70</f>
        <v>12.933333333333332</v>
      </c>
      <c r="K30">
        <v>12</v>
      </c>
    </row>
    <row r="31" spans="1:11" x14ac:dyDescent="0.25">
      <c r="A31" s="56">
        <v>2</v>
      </c>
      <c r="B31" t="s">
        <v>44</v>
      </c>
      <c r="F31" t="s">
        <v>9</v>
      </c>
      <c r="I31" s="60">
        <f>'TABULACIO DISABTE'!J72</f>
        <v>7.5</v>
      </c>
      <c r="K31">
        <v>11</v>
      </c>
    </row>
    <row r="32" spans="1:11" x14ac:dyDescent="0.25">
      <c r="A32" s="56">
        <v>3</v>
      </c>
      <c r="B32" t="s">
        <v>32</v>
      </c>
      <c r="F32" t="s">
        <v>9</v>
      </c>
      <c r="I32" s="60">
        <f>'TABULACIO DISABTE'!J52</f>
        <v>6.7333333333333334</v>
      </c>
      <c r="K32">
        <v>10</v>
      </c>
    </row>
    <row r="33" spans="1:11" x14ac:dyDescent="0.25">
      <c r="A33" s="56">
        <v>4</v>
      </c>
      <c r="B33" t="s">
        <v>37</v>
      </c>
      <c r="F33" t="s">
        <v>38</v>
      </c>
      <c r="I33" s="60">
        <f>'TABULACIO DISABTE'!J60</f>
        <v>6.7333333333333343</v>
      </c>
      <c r="K33">
        <v>9</v>
      </c>
    </row>
    <row r="34" spans="1:11" x14ac:dyDescent="0.25">
      <c r="A34" s="56">
        <v>5</v>
      </c>
      <c r="B34" t="s">
        <v>41</v>
      </c>
      <c r="F34" t="s">
        <v>9</v>
      </c>
      <c r="I34" s="60">
        <f>'TABULACIO DISABTE'!J66</f>
        <v>5.5666666666666655</v>
      </c>
      <c r="K34">
        <v>8</v>
      </c>
    </row>
    <row r="35" spans="1:11" x14ac:dyDescent="0.25">
      <c r="A35" s="56">
        <v>6</v>
      </c>
      <c r="B35" t="s">
        <v>33</v>
      </c>
      <c r="F35" t="s">
        <v>9</v>
      </c>
      <c r="I35" s="60">
        <f>'TABULACIO DISABTE'!J54</f>
        <v>5.5333333333333332</v>
      </c>
      <c r="K35">
        <v>7</v>
      </c>
    </row>
    <row r="36" spans="1:11" x14ac:dyDescent="0.25">
      <c r="A36">
        <v>7</v>
      </c>
      <c r="B36" t="s">
        <v>47</v>
      </c>
      <c r="F36" t="s">
        <v>18</v>
      </c>
      <c r="I36" s="60">
        <f>'TABULACIO DISABTE'!J78</f>
        <v>5.4333333333333327</v>
      </c>
      <c r="K36">
        <v>6</v>
      </c>
    </row>
    <row r="37" spans="1:11" x14ac:dyDescent="0.25">
      <c r="A37">
        <v>8</v>
      </c>
      <c r="B37" t="s">
        <v>34</v>
      </c>
      <c r="F37" t="s">
        <v>18</v>
      </c>
      <c r="I37" s="60">
        <f>'TABULACIO DISABTE'!J56</f>
        <v>5.2333333333333343</v>
      </c>
      <c r="K37">
        <v>5</v>
      </c>
    </row>
    <row r="38" spans="1:11" x14ac:dyDescent="0.25">
      <c r="A38">
        <v>9</v>
      </c>
      <c r="B38" t="s">
        <v>45</v>
      </c>
      <c r="F38" t="s">
        <v>14</v>
      </c>
      <c r="I38" s="60">
        <f>'TABULACIO DISABTE'!J74</f>
        <v>4.7333333333333334</v>
      </c>
      <c r="K38">
        <v>4</v>
      </c>
    </row>
    <row r="39" spans="1:11" x14ac:dyDescent="0.25">
      <c r="A39">
        <v>10</v>
      </c>
      <c r="B39" s="33" t="s">
        <v>35</v>
      </c>
      <c r="C39" s="33"/>
      <c r="F39" t="s">
        <v>36</v>
      </c>
      <c r="I39" s="60">
        <f>'TABULACIO DISABTE'!J58</f>
        <v>4.0333333333333332</v>
      </c>
      <c r="K39">
        <v>3</v>
      </c>
    </row>
    <row r="40" spans="1:11" x14ac:dyDescent="0.25">
      <c r="A40">
        <v>11</v>
      </c>
      <c r="B40" t="s">
        <v>40</v>
      </c>
      <c r="F40" t="s">
        <v>14</v>
      </c>
      <c r="I40" s="60">
        <f>'TABULACIO DISABTE'!J64</f>
        <v>3.8333333333333335</v>
      </c>
      <c r="K40">
        <v>2</v>
      </c>
    </row>
    <row r="41" spans="1:11" x14ac:dyDescent="0.25">
      <c r="A41">
        <v>12</v>
      </c>
      <c r="B41" t="s">
        <v>46</v>
      </c>
      <c r="F41" t="s">
        <v>14</v>
      </c>
      <c r="I41" s="60">
        <f>'TABULACIO DISABTE'!J76</f>
        <v>2.8999999999999995</v>
      </c>
      <c r="K41">
        <v>1</v>
      </c>
    </row>
    <row r="42" spans="1:11" x14ac:dyDescent="0.25">
      <c r="A42">
        <v>13</v>
      </c>
      <c r="B42" t="s">
        <v>39</v>
      </c>
      <c r="F42" t="s">
        <v>18</v>
      </c>
      <c r="I42" s="60">
        <f>'TABULACIO DISABTE'!J62</f>
        <v>0</v>
      </c>
      <c r="K42" t="s">
        <v>291</v>
      </c>
    </row>
    <row r="43" spans="1:11" x14ac:dyDescent="0.25">
      <c r="A43">
        <v>14</v>
      </c>
      <c r="B43" t="s">
        <v>42</v>
      </c>
      <c r="F43" t="s">
        <v>18</v>
      </c>
      <c r="I43" s="60">
        <f>'TABULACIO DISABTE'!J68</f>
        <v>0</v>
      </c>
      <c r="K43" t="s">
        <v>291</v>
      </c>
    </row>
    <row r="44" spans="1:11" x14ac:dyDescent="0.25">
      <c r="A44" t="s">
        <v>292</v>
      </c>
      <c r="I44" s="60"/>
    </row>
    <row r="45" spans="1:11" ht="15.75" thickBot="1" x14ac:dyDescent="0.3"/>
    <row r="46" spans="1:11" ht="15.75" thickBot="1" x14ac:dyDescent="0.3">
      <c r="A46" s="76" t="s">
        <v>51</v>
      </c>
      <c r="B46" s="76"/>
      <c r="C46" s="76"/>
      <c r="D46" s="76"/>
      <c r="E46" s="76"/>
      <c r="G46" s="8" t="s">
        <v>4</v>
      </c>
    </row>
    <row r="48" spans="1:11" x14ac:dyDescent="0.25">
      <c r="A48" s="9" t="s">
        <v>5</v>
      </c>
      <c r="B48" s="75" t="s">
        <v>6</v>
      </c>
      <c r="C48" s="75"/>
      <c r="F48" s="9" t="s">
        <v>7</v>
      </c>
      <c r="I48" s="14" t="s">
        <v>228</v>
      </c>
      <c r="K48" t="s">
        <v>288</v>
      </c>
    </row>
    <row r="49" spans="1:11" x14ac:dyDescent="0.25">
      <c r="A49" s="56">
        <v>1</v>
      </c>
      <c r="B49" t="s">
        <v>57</v>
      </c>
      <c r="F49" t="s">
        <v>9</v>
      </c>
      <c r="I49" s="60">
        <f>'TABULACIO DISABTE'!J102</f>
        <v>10.933333333333334</v>
      </c>
      <c r="K49">
        <v>7</v>
      </c>
    </row>
    <row r="50" spans="1:11" x14ac:dyDescent="0.25">
      <c r="A50" s="56">
        <v>2</v>
      </c>
      <c r="B50" t="s">
        <v>53</v>
      </c>
      <c r="F50" t="s">
        <v>11</v>
      </c>
      <c r="I50" s="60">
        <f>'TABULACIO DISABTE'!J94</f>
        <v>9.2000000000000011</v>
      </c>
      <c r="K50">
        <v>6</v>
      </c>
    </row>
    <row r="51" spans="1:11" x14ac:dyDescent="0.25">
      <c r="A51" s="56">
        <v>3</v>
      </c>
      <c r="B51" t="s">
        <v>54</v>
      </c>
      <c r="F51" t="s">
        <v>11</v>
      </c>
      <c r="I51" s="60">
        <f>'TABULACIO DISABTE'!J96</f>
        <v>9.1</v>
      </c>
      <c r="K51">
        <v>5</v>
      </c>
    </row>
    <row r="52" spans="1:11" x14ac:dyDescent="0.25">
      <c r="A52" s="56">
        <v>4</v>
      </c>
      <c r="B52" t="s">
        <v>58</v>
      </c>
      <c r="F52" t="s">
        <v>9</v>
      </c>
      <c r="I52" s="60">
        <f>'TABULACIO DISABTE'!J104</f>
        <v>8.0333333333333332</v>
      </c>
      <c r="K52">
        <v>4</v>
      </c>
    </row>
    <row r="53" spans="1:11" x14ac:dyDescent="0.25">
      <c r="A53">
        <v>5</v>
      </c>
      <c r="B53" t="s">
        <v>52</v>
      </c>
      <c r="F53" t="s">
        <v>11</v>
      </c>
      <c r="I53" s="60">
        <f>'TABULACIO DISABTE'!J92</f>
        <v>7.8333333333333321</v>
      </c>
      <c r="K53">
        <v>3</v>
      </c>
    </row>
    <row r="54" spans="1:11" x14ac:dyDescent="0.25">
      <c r="A54">
        <v>6</v>
      </c>
      <c r="B54" t="s">
        <v>55</v>
      </c>
      <c r="F54" t="s">
        <v>14</v>
      </c>
      <c r="I54" s="60">
        <f>'TABULACIO DISABTE'!J98</f>
        <v>2.7333333333333334</v>
      </c>
      <c r="K54">
        <v>2</v>
      </c>
    </row>
    <row r="55" spans="1:11" x14ac:dyDescent="0.25">
      <c r="A55">
        <v>7</v>
      </c>
      <c r="B55" t="s">
        <v>56</v>
      </c>
      <c r="F55" t="s">
        <v>18</v>
      </c>
      <c r="I55" s="60">
        <f>'TABULACIO DISABTE'!J100</f>
        <v>2.2000000000000002</v>
      </c>
      <c r="K55">
        <v>1</v>
      </c>
    </row>
    <row r="56" spans="1:11" ht="15.75" thickBot="1" x14ac:dyDescent="0.3"/>
    <row r="57" spans="1:11" ht="15.75" thickBot="1" x14ac:dyDescent="0.3">
      <c r="F57" s="73" t="s">
        <v>62</v>
      </c>
      <c r="G57" s="73"/>
      <c r="H57" s="73"/>
    </row>
    <row r="58" spans="1:11" ht="15.75" thickBot="1" x14ac:dyDescent="0.3"/>
    <row r="59" spans="1:11" ht="15.75" thickBot="1" x14ac:dyDescent="0.3">
      <c r="A59" s="77" t="s">
        <v>61</v>
      </c>
      <c r="B59" s="78"/>
      <c r="C59" s="78"/>
      <c r="D59" s="78"/>
      <c r="E59" s="79"/>
      <c r="G59" s="10" t="s">
        <v>25</v>
      </c>
    </row>
    <row r="61" spans="1:11" x14ac:dyDescent="0.25">
      <c r="A61" s="11" t="s">
        <v>5</v>
      </c>
      <c r="B61" s="75" t="s">
        <v>6</v>
      </c>
      <c r="C61" s="75"/>
      <c r="F61" s="11" t="s">
        <v>7</v>
      </c>
      <c r="I61" s="14" t="s">
        <v>228</v>
      </c>
      <c r="K61" t="s">
        <v>288</v>
      </c>
    </row>
    <row r="62" spans="1:11" x14ac:dyDescent="0.25">
      <c r="A62" s="61">
        <v>1</v>
      </c>
      <c r="B62" t="s">
        <v>21</v>
      </c>
      <c r="F62" t="s">
        <v>14</v>
      </c>
      <c r="I62" s="60">
        <f>'TABULACIO DISABTE'!I118</f>
        <v>2.2333333333333334</v>
      </c>
      <c r="K62">
        <v>6</v>
      </c>
    </row>
    <row r="63" spans="1:11" x14ac:dyDescent="0.25">
      <c r="A63" s="61">
        <v>2</v>
      </c>
      <c r="B63" t="s">
        <v>15</v>
      </c>
      <c r="F63" t="s">
        <v>11</v>
      </c>
      <c r="I63" s="60">
        <f>'TABULACIO DISABTE'!I122</f>
        <v>1.6333333333333333</v>
      </c>
      <c r="K63">
        <v>5</v>
      </c>
    </row>
    <row r="64" spans="1:11" x14ac:dyDescent="0.25">
      <c r="A64" s="61">
        <v>3</v>
      </c>
      <c r="B64" t="s">
        <v>22</v>
      </c>
      <c r="F64" t="s">
        <v>11</v>
      </c>
      <c r="I64" s="60">
        <f>'TABULACIO DISABTE'!I120</f>
        <v>0.7666666666666665</v>
      </c>
      <c r="K64">
        <v>4</v>
      </c>
    </row>
    <row r="65" spans="1:11" x14ac:dyDescent="0.25">
      <c r="A65">
        <v>4</v>
      </c>
      <c r="B65" t="s">
        <v>8</v>
      </c>
      <c r="F65" t="s">
        <v>9</v>
      </c>
      <c r="I65" s="60">
        <f>'TABULACIO DISABTE'!I116</f>
        <v>0.7333333333333335</v>
      </c>
      <c r="K65">
        <v>3</v>
      </c>
    </row>
    <row r="66" spans="1:11" x14ac:dyDescent="0.25">
      <c r="A66">
        <v>5</v>
      </c>
      <c r="B66" t="s">
        <v>23</v>
      </c>
      <c r="F66" t="s">
        <v>11</v>
      </c>
      <c r="I66" s="60">
        <f>'TABULACIO DISABTE'!I124</f>
        <v>0.66666666666666663</v>
      </c>
      <c r="K66">
        <v>2</v>
      </c>
    </row>
    <row r="67" spans="1:11" x14ac:dyDescent="0.25">
      <c r="A67">
        <v>6</v>
      </c>
      <c r="B67" t="s">
        <v>16</v>
      </c>
      <c r="F67" t="s">
        <v>9</v>
      </c>
      <c r="I67" s="60">
        <f>'TABULACIO DISABTE'!I126</f>
        <v>0.6</v>
      </c>
      <c r="K67">
        <v>1</v>
      </c>
    </row>
    <row r="68" spans="1:11" ht="15.75" thickBot="1" x14ac:dyDescent="0.3"/>
    <row r="69" spans="1:11" ht="15.75" thickBot="1" x14ac:dyDescent="0.3">
      <c r="A69" s="77" t="s">
        <v>63</v>
      </c>
      <c r="B69" s="78"/>
      <c r="C69" s="78"/>
      <c r="D69" s="78"/>
      <c r="E69" s="79"/>
      <c r="G69" s="10" t="s">
        <v>25</v>
      </c>
    </row>
    <row r="71" spans="1:11" x14ac:dyDescent="0.25">
      <c r="A71" s="11" t="s">
        <v>5</v>
      </c>
      <c r="B71" s="75" t="s">
        <v>6</v>
      </c>
      <c r="C71" s="75"/>
      <c r="F71" s="11" t="s">
        <v>7</v>
      </c>
      <c r="I71" s="14" t="s">
        <v>228</v>
      </c>
      <c r="K71" t="s">
        <v>288</v>
      </c>
    </row>
    <row r="72" spans="1:11" x14ac:dyDescent="0.25">
      <c r="A72" s="61">
        <v>1</v>
      </c>
      <c r="B72" t="s">
        <v>29</v>
      </c>
      <c r="F72" t="s">
        <v>11</v>
      </c>
      <c r="I72" s="60">
        <f>'TABULACIO DISABTE'!I138</f>
        <v>2.6333333333333333</v>
      </c>
      <c r="K72">
        <v>4</v>
      </c>
    </row>
    <row r="73" spans="1:11" x14ac:dyDescent="0.25">
      <c r="A73" s="61">
        <v>2</v>
      </c>
      <c r="B73" t="s">
        <v>27</v>
      </c>
      <c r="F73" t="s">
        <v>11</v>
      </c>
      <c r="I73" s="60">
        <f>'TABULACIO DISABTE'!I134</f>
        <v>2.4666666666666663</v>
      </c>
      <c r="K73">
        <v>3</v>
      </c>
    </row>
    <row r="74" spans="1:11" x14ac:dyDescent="0.25">
      <c r="A74" s="61">
        <v>3</v>
      </c>
      <c r="B74" t="s">
        <v>26</v>
      </c>
      <c r="F74" t="s">
        <v>9</v>
      </c>
      <c r="I74" s="60">
        <f>'TABULACIO DISABTE'!I132</f>
        <v>2.3666666666666671</v>
      </c>
      <c r="K74">
        <v>2</v>
      </c>
    </row>
    <row r="75" spans="1:11" x14ac:dyDescent="0.25">
      <c r="A75">
        <v>4</v>
      </c>
      <c r="B75" t="s">
        <v>28</v>
      </c>
      <c r="F75" t="s">
        <v>11</v>
      </c>
      <c r="I75" s="60">
        <f>'TABULACIO DISABTE'!I136</f>
        <v>2.1666666666666665</v>
      </c>
      <c r="K75">
        <v>1</v>
      </c>
    </row>
    <row r="76" spans="1:11" ht="15.75" thickBot="1" x14ac:dyDescent="0.3"/>
    <row r="77" spans="1:11" ht="15.75" thickBot="1" x14ac:dyDescent="0.3">
      <c r="A77" s="77" t="s">
        <v>64</v>
      </c>
      <c r="B77" s="78"/>
      <c r="C77" s="78"/>
      <c r="D77" s="78"/>
      <c r="E77" s="79"/>
      <c r="G77" s="10" t="s">
        <v>4</v>
      </c>
    </row>
    <row r="79" spans="1:11" x14ac:dyDescent="0.25">
      <c r="A79" s="11" t="s">
        <v>5</v>
      </c>
      <c r="B79" s="75" t="s">
        <v>6</v>
      </c>
      <c r="C79" s="75"/>
      <c r="F79" s="11" t="s">
        <v>7</v>
      </c>
      <c r="I79" s="14" t="s">
        <v>228</v>
      </c>
      <c r="K79" t="s">
        <v>288</v>
      </c>
    </row>
    <row r="80" spans="1:11" x14ac:dyDescent="0.25">
      <c r="A80" s="61">
        <v>1</v>
      </c>
      <c r="B80" t="s">
        <v>43</v>
      </c>
      <c r="F80" t="s">
        <v>11</v>
      </c>
      <c r="I80" s="60">
        <f>'TABULACIO DISABTE'!I154</f>
        <v>6.2</v>
      </c>
      <c r="K80">
        <v>7</v>
      </c>
    </row>
    <row r="81" spans="1:11" x14ac:dyDescent="0.25">
      <c r="A81" s="61">
        <v>2</v>
      </c>
      <c r="B81" t="s">
        <v>49</v>
      </c>
      <c r="F81" t="s">
        <v>14</v>
      </c>
      <c r="I81" s="60">
        <f>'TABULACIO DISABTE'!I146</f>
        <v>4.6333333333333337</v>
      </c>
      <c r="K81">
        <v>6</v>
      </c>
    </row>
    <row r="82" spans="1:11" x14ac:dyDescent="0.25">
      <c r="A82" s="61">
        <v>3</v>
      </c>
      <c r="B82" t="s">
        <v>50</v>
      </c>
      <c r="F82" t="s">
        <v>14</v>
      </c>
      <c r="I82" s="60">
        <f>'TABULACIO DISABTE'!I152</f>
        <v>3.6999999999999997</v>
      </c>
      <c r="K82">
        <v>5</v>
      </c>
    </row>
    <row r="83" spans="1:11" x14ac:dyDescent="0.25">
      <c r="A83" s="61">
        <v>4</v>
      </c>
      <c r="B83" t="s">
        <v>44</v>
      </c>
      <c r="F83" t="s">
        <v>9</v>
      </c>
      <c r="I83" s="60">
        <f>'TABULACIO DISABTE'!I156</f>
        <v>3.6333333333333333</v>
      </c>
      <c r="K83">
        <v>4</v>
      </c>
    </row>
    <row r="84" spans="1:11" x14ac:dyDescent="0.25">
      <c r="A84">
        <v>5</v>
      </c>
      <c r="B84" t="s">
        <v>32</v>
      </c>
      <c r="F84" t="s">
        <v>9</v>
      </c>
      <c r="I84" s="60">
        <f>'TABULACIO DISABTE'!I144</f>
        <v>3.4666666666666663</v>
      </c>
      <c r="K84">
        <v>3</v>
      </c>
    </row>
    <row r="85" spans="1:11" x14ac:dyDescent="0.25">
      <c r="A85">
        <v>6</v>
      </c>
      <c r="B85" t="s">
        <v>33</v>
      </c>
      <c r="F85" t="s">
        <v>9</v>
      </c>
      <c r="I85" s="60">
        <f>'TABULACIO DISABTE'!I148</f>
        <v>2.333333333333333</v>
      </c>
      <c r="K85">
        <v>2</v>
      </c>
    </row>
    <row r="86" spans="1:11" x14ac:dyDescent="0.25">
      <c r="A86">
        <v>7</v>
      </c>
      <c r="B86" t="s">
        <v>65</v>
      </c>
      <c r="F86" t="s">
        <v>9</v>
      </c>
      <c r="I86" s="60">
        <f>'TABULACIO DISABTE'!I150</f>
        <v>1.6666666666666667</v>
      </c>
      <c r="K86">
        <v>1</v>
      </c>
    </row>
    <row r="87" spans="1:11" ht="15.75" thickBot="1" x14ac:dyDescent="0.3"/>
    <row r="88" spans="1:11" ht="15.75" thickBot="1" x14ac:dyDescent="0.3">
      <c r="A88" s="77" t="s">
        <v>66</v>
      </c>
      <c r="B88" s="78"/>
      <c r="C88" s="78"/>
      <c r="D88" s="78"/>
      <c r="E88" s="79"/>
      <c r="G88" s="10" t="s">
        <v>25</v>
      </c>
    </row>
    <row r="90" spans="1:11" x14ac:dyDescent="0.25">
      <c r="A90" s="11" t="s">
        <v>5</v>
      </c>
      <c r="B90" s="75" t="s">
        <v>6</v>
      </c>
      <c r="C90" s="75"/>
      <c r="F90" s="11" t="s">
        <v>7</v>
      </c>
      <c r="I90" s="14" t="s">
        <v>228</v>
      </c>
      <c r="K90" t="s">
        <v>288</v>
      </c>
    </row>
    <row r="91" spans="1:11" x14ac:dyDescent="0.25">
      <c r="A91" s="61">
        <v>1</v>
      </c>
      <c r="B91" t="s">
        <v>57</v>
      </c>
      <c r="F91" t="s">
        <v>9</v>
      </c>
      <c r="I91" s="60">
        <f>'TABULACIO DISABTE'!I164</f>
        <v>4.5666666666666664</v>
      </c>
      <c r="K91">
        <v>4</v>
      </c>
    </row>
    <row r="92" spans="1:11" x14ac:dyDescent="0.25">
      <c r="A92" s="61">
        <v>2</v>
      </c>
      <c r="B92" t="s">
        <v>60</v>
      </c>
      <c r="F92" t="s">
        <v>11</v>
      </c>
      <c r="I92" s="60">
        <f>'TABULACIO DISABTE'!I166</f>
        <v>4.5666666666666664</v>
      </c>
      <c r="K92">
        <v>4</v>
      </c>
    </row>
    <row r="93" spans="1:11" x14ac:dyDescent="0.25">
      <c r="A93" s="61">
        <v>3</v>
      </c>
      <c r="B93" t="s">
        <v>53</v>
      </c>
      <c r="F93" t="s">
        <v>11</v>
      </c>
      <c r="I93" s="60">
        <f>'TABULACIO DISABTE'!I162</f>
        <v>4.3666666666666663</v>
      </c>
      <c r="K93">
        <v>2</v>
      </c>
    </row>
    <row r="94" spans="1:11" x14ac:dyDescent="0.25">
      <c r="A94">
        <v>4</v>
      </c>
      <c r="B94" t="s">
        <v>58</v>
      </c>
      <c r="F94" t="s">
        <v>9</v>
      </c>
      <c r="I94" s="60">
        <f>'TABULACIO DISABTE'!I168</f>
        <v>3.7000000000000006</v>
      </c>
      <c r="K94">
        <v>1</v>
      </c>
    </row>
  </sheetData>
  <sortState ref="B22:I25">
    <sortCondition descending="1" ref="I22:I25"/>
  </sortState>
  <mergeCells count="20">
    <mergeCell ref="A88:E88"/>
    <mergeCell ref="B90:C90"/>
    <mergeCell ref="F57:H57"/>
    <mergeCell ref="B61:C61"/>
    <mergeCell ref="A69:E69"/>
    <mergeCell ref="B71:C71"/>
    <mergeCell ref="A77:E77"/>
    <mergeCell ref="B48:C48"/>
    <mergeCell ref="A59:E59"/>
    <mergeCell ref="B79:C79"/>
    <mergeCell ref="B29:C29"/>
    <mergeCell ref="A46:E46"/>
    <mergeCell ref="A19:E19"/>
    <mergeCell ref="B21:C21"/>
    <mergeCell ref="A27:E27"/>
    <mergeCell ref="B2:H2"/>
    <mergeCell ref="B3:H3"/>
    <mergeCell ref="F5:H5"/>
    <mergeCell ref="A7:E7"/>
    <mergeCell ref="B9:C9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5" workbookViewId="0">
      <selection activeCell="B23" sqref="B23"/>
    </sheetView>
  </sheetViews>
  <sheetFormatPr baseColWidth="10" defaultRowHeight="15" x14ac:dyDescent="0.25"/>
  <cols>
    <col min="1" max="1" width="3" customWidth="1"/>
    <col min="3" max="3" width="9.140625" customWidth="1"/>
    <col min="4" max="4" width="10.42578125" customWidth="1"/>
    <col min="5" max="5" width="5.140625" customWidth="1"/>
    <col min="7" max="7" width="9.140625" customWidth="1"/>
    <col min="8" max="8" width="6" customWidth="1"/>
  </cols>
  <sheetData>
    <row r="1" spans="1:11" ht="15.75" thickBot="1" x14ac:dyDescent="0.3"/>
    <row r="2" spans="1:11" ht="16.5" thickBot="1" x14ac:dyDescent="0.3">
      <c r="B2" s="72" t="s">
        <v>0</v>
      </c>
      <c r="C2" s="72"/>
      <c r="D2" s="72"/>
      <c r="E2" s="72"/>
      <c r="F2" s="72"/>
      <c r="G2" s="72"/>
      <c r="H2" s="72"/>
    </row>
    <row r="3" spans="1:11" ht="16.5" thickBot="1" x14ac:dyDescent="0.3">
      <c r="B3" s="72" t="s">
        <v>1</v>
      </c>
      <c r="C3" s="72"/>
      <c r="D3" s="72"/>
      <c r="E3" s="72"/>
      <c r="F3" s="72"/>
      <c r="G3" s="72"/>
      <c r="H3" s="72"/>
    </row>
    <row r="4" spans="1:11" ht="15.75" thickBot="1" x14ac:dyDescent="0.3"/>
    <row r="5" spans="1:11" ht="15.75" thickBot="1" x14ac:dyDescent="0.3">
      <c r="F5" s="73" t="s">
        <v>67</v>
      </c>
      <c r="G5" s="73"/>
      <c r="H5" s="73"/>
    </row>
    <row r="6" spans="1:11" ht="15.75" thickBot="1" x14ac:dyDescent="0.3"/>
    <row r="7" spans="1:11" ht="15.75" thickBot="1" x14ac:dyDescent="0.3">
      <c r="A7" s="80" t="s">
        <v>68</v>
      </c>
      <c r="B7" s="81"/>
      <c r="C7" s="81"/>
      <c r="D7" s="81"/>
      <c r="E7" s="82"/>
      <c r="G7" s="10" t="s">
        <v>25</v>
      </c>
    </row>
    <row r="9" spans="1:11" x14ac:dyDescent="0.25">
      <c r="A9" s="12" t="s">
        <v>5</v>
      </c>
      <c r="B9" s="75" t="s">
        <v>6</v>
      </c>
      <c r="C9" s="75"/>
      <c r="F9" s="12" t="s">
        <v>7</v>
      </c>
      <c r="I9" t="s">
        <v>228</v>
      </c>
      <c r="K9" t="s">
        <v>288</v>
      </c>
    </row>
    <row r="10" spans="1:11" x14ac:dyDescent="0.25">
      <c r="A10" s="61">
        <v>1</v>
      </c>
      <c r="B10" t="s">
        <v>72</v>
      </c>
      <c r="F10" t="s">
        <v>11</v>
      </c>
      <c r="I10" s="60">
        <f>'TABULACIO DISABTE'!I180</f>
        <v>21.333333333333332</v>
      </c>
      <c r="K10">
        <v>10</v>
      </c>
    </row>
    <row r="11" spans="1:11" x14ac:dyDescent="0.25">
      <c r="A11" s="61">
        <v>2</v>
      </c>
      <c r="B11" s="33" t="s">
        <v>69</v>
      </c>
      <c r="C11" s="33"/>
      <c r="D11" s="33"/>
      <c r="F11" t="s">
        <v>11</v>
      </c>
      <c r="I11" s="60">
        <f>'TABULACIO DISABTE'!I174</f>
        <v>20</v>
      </c>
      <c r="K11">
        <v>8</v>
      </c>
    </row>
    <row r="12" spans="1:11" x14ac:dyDescent="0.25">
      <c r="A12" s="61">
        <v>3</v>
      </c>
      <c r="B12" t="s">
        <v>70</v>
      </c>
      <c r="F12" t="s">
        <v>14</v>
      </c>
      <c r="I12" s="60">
        <f>'TABULACIO DISABTE'!I176</f>
        <v>17.666666666666668</v>
      </c>
      <c r="K12">
        <v>6</v>
      </c>
    </row>
    <row r="13" spans="1:11" x14ac:dyDescent="0.25">
      <c r="A13">
        <v>4</v>
      </c>
      <c r="B13" t="s">
        <v>314</v>
      </c>
      <c r="F13" t="s">
        <v>9</v>
      </c>
      <c r="I13" s="60">
        <f>'TABULACIO DISABTE'!I182</f>
        <v>12</v>
      </c>
      <c r="K13">
        <v>4</v>
      </c>
    </row>
    <row r="14" spans="1:11" x14ac:dyDescent="0.25">
      <c r="A14">
        <v>5</v>
      </c>
      <c r="B14" t="s">
        <v>71</v>
      </c>
      <c r="F14" t="s">
        <v>18</v>
      </c>
      <c r="I14" s="60">
        <f>'TABULACIO DISABTE'!I178</f>
        <v>6.166666666666667</v>
      </c>
      <c r="K14">
        <v>2</v>
      </c>
    </row>
    <row r="15" spans="1:11" ht="15.75" thickBot="1" x14ac:dyDescent="0.3"/>
    <row r="16" spans="1:11" ht="15.75" thickBot="1" x14ac:dyDescent="0.3">
      <c r="A16" s="80" t="s">
        <v>74</v>
      </c>
      <c r="B16" s="81"/>
      <c r="C16" s="81"/>
      <c r="D16" s="81"/>
      <c r="E16" s="82"/>
      <c r="G16" s="10" t="s">
        <v>4</v>
      </c>
    </row>
    <row r="18" spans="1:11" x14ac:dyDescent="0.25">
      <c r="A18" s="12" t="s">
        <v>5</v>
      </c>
      <c r="B18" s="75" t="s">
        <v>6</v>
      </c>
      <c r="C18" s="75"/>
      <c r="F18" s="12" t="s">
        <v>7</v>
      </c>
      <c r="I18" t="s">
        <v>228</v>
      </c>
    </row>
    <row r="19" spans="1:11" x14ac:dyDescent="0.25">
      <c r="A19" s="61">
        <v>1</v>
      </c>
      <c r="B19" t="s">
        <v>81</v>
      </c>
      <c r="F19" t="s">
        <v>9</v>
      </c>
      <c r="I19" s="60">
        <f>'TABULACIO DISABTE'!I206</f>
        <v>34.566666666666663</v>
      </c>
      <c r="K19">
        <v>16</v>
      </c>
    </row>
    <row r="20" spans="1:11" x14ac:dyDescent="0.25">
      <c r="A20" s="61">
        <v>2</v>
      </c>
      <c r="B20" t="s">
        <v>76</v>
      </c>
      <c r="F20" t="s">
        <v>14</v>
      </c>
      <c r="I20" s="60">
        <f>'TABULACIO DISABTE'!I200</f>
        <v>31.633333333333336</v>
      </c>
      <c r="K20">
        <v>14</v>
      </c>
    </row>
    <row r="21" spans="1:11" x14ac:dyDescent="0.25">
      <c r="A21" s="61">
        <v>3</v>
      </c>
      <c r="B21" t="s">
        <v>78</v>
      </c>
      <c r="F21" t="s">
        <v>14</v>
      </c>
      <c r="I21" s="60">
        <f>'TABULACIO DISABTE'!I196</f>
        <v>27.666666666666668</v>
      </c>
      <c r="K21">
        <v>12</v>
      </c>
    </row>
    <row r="22" spans="1:11" x14ac:dyDescent="0.25">
      <c r="A22" s="61">
        <v>4</v>
      </c>
      <c r="B22" t="s">
        <v>82</v>
      </c>
      <c r="F22" t="s">
        <v>18</v>
      </c>
      <c r="I22" s="60">
        <f>'TABULACIO DISABTE'!I208</f>
        <v>25.333333333333332</v>
      </c>
      <c r="K22">
        <v>10</v>
      </c>
    </row>
    <row r="23" spans="1:11" x14ac:dyDescent="0.25">
      <c r="A23">
        <v>5</v>
      </c>
      <c r="B23" t="s">
        <v>75</v>
      </c>
      <c r="F23" t="s">
        <v>9</v>
      </c>
      <c r="I23" s="60">
        <f>'TABULACIO DISABTE'!I194</f>
        <v>24.8</v>
      </c>
      <c r="K23">
        <v>8</v>
      </c>
    </row>
    <row r="24" spans="1:11" x14ac:dyDescent="0.25">
      <c r="A24">
        <v>6</v>
      </c>
      <c r="B24" t="s">
        <v>80</v>
      </c>
      <c r="F24" t="s">
        <v>36</v>
      </c>
      <c r="I24" s="60">
        <f>'TABULACIO DISABTE'!I204</f>
        <v>23.3</v>
      </c>
      <c r="K24">
        <v>6</v>
      </c>
    </row>
    <row r="25" spans="1:11" x14ac:dyDescent="0.25">
      <c r="A25">
        <v>7</v>
      </c>
      <c r="B25" t="s">
        <v>79</v>
      </c>
      <c r="F25" t="s">
        <v>36</v>
      </c>
      <c r="I25" s="60">
        <f>'TABULACIO DISABTE'!I202</f>
        <v>21.966666666666669</v>
      </c>
      <c r="K25">
        <v>4</v>
      </c>
    </row>
    <row r="26" spans="1:11" x14ac:dyDescent="0.25">
      <c r="A26">
        <v>8</v>
      </c>
      <c r="B26" t="s">
        <v>77</v>
      </c>
      <c r="F26" t="s">
        <v>18</v>
      </c>
      <c r="I26" s="60">
        <f>'TABULACIO DISABTE'!I198</f>
        <v>12.033333333333335</v>
      </c>
      <c r="K26">
        <v>2</v>
      </c>
    </row>
    <row r="27" spans="1:11" ht="15.75" thickBot="1" x14ac:dyDescent="0.3"/>
    <row r="28" spans="1:11" ht="15.75" thickBot="1" x14ac:dyDescent="0.3">
      <c r="A28" s="80" t="s">
        <v>83</v>
      </c>
      <c r="B28" s="81"/>
      <c r="C28" s="81"/>
      <c r="D28" s="81"/>
      <c r="E28" s="82"/>
      <c r="G28" s="10" t="s">
        <v>25</v>
      </c>
    </row>
    <row r="30" spans="1:11" x14ac:dyDescent="0.25">
      <c r="A30" s="12" t="s">
        <v>5</v>
      </c>
      <c r="B30" s="75" t="s">
        <v>6</v>
      </c>
      <c r="C30" s="75"/>
      <c r="F30" s="12" t="s">
        <v>7</v>
      </c>
      <c r="I30" t="s">
        <v>228</v>
      </c>
    </row>
    <row r="31" spans="1:11" x14ac:dyDescent="0.25">
      <c r="A31" s="61">
        <v>1</v>
      </c>
      <c r="B31" t="s">
        <v>85</v>
      </c>
      <c r="F31" t="s">
        <v>11</v>
      </c>
      <c r="I31" s="60">
        <f>'TABULACIO DISABTE'!I222</f>
        <v>57</v>
      </c>
      <c r="K31">
        <v>10</v>
      </c>
    </row>
    <row r="32" spans="1:11" x14ac:dyDescent="0.25">
      <c r="A32" s="61">
        <v>2</v>
      </c>
      <c r="B32" t="s">
        <v>87</v>
      </c>
      <c r="F32" t="s">
        <v>9</v>
      </c>
      <c r="I32" s="60">
        <f>'TABULACIO DISABTE'!I220</f>
        <v>45.266666666666666</v>
      </c>
      <c r="K32">
        <v>8</v>
      </c>
    </row>
    <row r="33" spans="1:11" x14ac:dyDescent="0.25">
      <c r="A33" s="61">
        <v>3</v>
      </c>
      <c r="B33" t="s">
        <v>86</v>
      </c>
      <c r="F33" t="s">
        <v>11</v>
      </c>
      <c r="I33" s="60">
        <f>'TABULACIO DISABTE'!I216</f>
        <v>44.833333333333336</v>
      </c>
      <c r="K33">
        <v>6</v>
      </c>
    </row>
    <row r="34" spans="1:11" x14ac:dyDescent="0.25">
      <c r="A34">
        <v>4</v>
      </c>
      <c r="B34" t="s">
        <v>88</v>
      </c>
      <c r="F34" t="s">
        <v>9</v>
      </c>
      <c r="I34" s="60">
        <f>'TABULACIO DISABTE'!I224</f>
        <v>31.6</v>
      </c>
      <c r="K34">
        <v>4</v>
      </c>
    </row>
    <row r="35" spans="1:11" x14ac:dyDescent="0.25">
      <c r="A35">
        <v>5</v>
      </c>
      <c r="B35" t="s">
        <v>205</v>
      </c>
      <c r="F35" t="s">
        <v>14</v>
      </c>
      <c r="I35" s="60">
        <f>'TABULACIO DISABTE'!I218</f>
        <v>16.399999999999999</v>
      </c>
      <c r="K35">
        <v>2</v>
      </c>
    </row>
    <row r="36" spans="1:11" x14ac:dyDescent="0.25">
      <c r="A36">
        <v>6</v>
      </c>
      <c r="B36" t="s">
        <v>84</v>
      </c>
      <c r="F36" t="s">
        <v>36</v>
      </c>
      <c r="I36" s="60">
        <f>'TABULACIO DISABTE'!I214</f>
        <v>0</v>
      </c>
      <c r="K36" t="s">
        <v>291</v>
      </c>
    </row>
    <row r="37" spans="1:11" x14ac:dyDescent="0.25">
      <c r="A37" t="s">
        <v>294</v>
      </c>
    </row>
  </sheetData>
  <sortState ref="B36:I41">
    <sortCondition descending="1" ref="I36:I41"/>
  </sortState>
  <mergeCells count="9">
    <mergeCell ref="B18:C18"/>
    <mergeCell ref="A28:E28"/>
    <mergeCell ref="B30:C30"/>
    <mergeCell ref="A16:E16"/>
    <mergeCell ref="B2:H2"/>
    <mergeCell ref="B3:H3"/>
    <mergeCell ref="F5:H5"/>
    <mergeCell ref="A7:E7"/>
    <mergeCell ref="B9:C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L18" sqref="L18"/>
    </sheetView>
  </sheetViews>
  <sheetFormatPr baseColWidth="10" defaultRowHeight="15" x14ac:dyDescent="0.25"/>
  <cols>
    <col min="1" max="1" width="2.85546875" customWidth="1"/>
    <col min="3" max="3" width="7.140625" customWidth="1"/>
    <col min="5" max="5" width="9.42578125" bestFit="1" customWidth="1"/>
    <col min="6" max="7" width="9.7109375" customWidth="1"/>
    <col min="8" max="8" width="6.140625" customWidth="1"/>
  </cols>
  <sheetData>
    <row r="1" spans="1:8" ht="15.75" thickBot="1" x14ac:dyDescent="0.3"/>
    <row r="2" spans="1:8" ht="16.5" thickBot="1" x14ac:dyDescent="0.3">
      <c r="B2" s="72" t="s">
        <v>0</v>
      </c>
      <c r="C2" s="72"/>
      <c r="D2" s="72"/>
      <c r="E2" s="72"/>
      <c r="F2" s="72"/>
      <c r="G2" s="72"/>
      <c r="H2" s="72"/>
    </row>
    <row r="3" spans="1:8" ht="16.5" thickBot="1" x14ac:dyDescent="0.3">
      <c r="B3" s="72" t="s">
        <v>1</v>
      </c>
      <c r="C3" s="72"/>
      <c r="D3" s="72"/>
      <c r="E3" s="72"/>
      <c r="F3" s="72"/>
      <c r="G3" s="72"/>
      <c r="H3" s="72"/>
    </row>
    <row r="4" spans="1:8" ht="15.75" thickBot="1" x14ac:dyDescent="0.3"/>
    <row r="5" spans="1:8" ht="15.75" thickBot="1" x14ac:dyDescent="0.3">
      <c r="F5" s="73" t="s">
        <v>89</v>
      </c>
      <c r="G5" s="73"/>
      <c r="H5" s="73"/>
    </row>
    <row r="6" spans="1:8" ht="15.75" thickBot="1" x14ac:dyDescent="0.3"/>
    <row r="7" spans="1:8" ht="15.75" thickBot="1" x14ac:dyDescent="0.3">
      <c r="A7" s="77" t="s">
        <v>96</v>
      </c>
      <c r="B7" s="78"/>
      <c r="C7" s="78"/>
      <c r="D7" s="78"/>
      <c r="E7" s="79"/>
      <c r="G7" s="10" t="s">
        <v>25</v>
      </c>
    </row>
    <row r="8" spans="1:8" x14ac:dyDescent="0.25">
      <c r="G8" t="s">
        <v>288</v>
      </c>
    </row>
    <row r="9" spans="1:8" x14ac:dyDescent="0.25">
      <c r="A9">
        <v>1</v>
      </c>
      <c r="B9" t="s">
        <v>99</v>
      </c>
      <c r="E9" s="60">
        <f>'TABULACIO DISABTE'!J252</f>
        <v>39.566666666666663</v>
      </c>
      <c r="G9">
        <v>20</v>
      </c>
    </row>
    <row r="10" spans="1:8" x14ac:dyDescent="0.25">
      <c r="A10">
        <v>2</v>
      </c>
      <c r="B10" t="s">
        <v>95</v>
      </c>
      <c r="E10" s="60">
        <f>'TABULACIO DISABTE'!J248</f>
        <v>39.433333333333337</v>
      </c>
      <c r="G10">
        <v>15</v>
      </c>
    </row>
    <row r="11" spans="1:8" x14ac:dyDescent="0.25">
      <c r="A11">
        <v>3</v>
      </c>
      <c r="B11" t="s">
        <v>98</v>
      </c>
      <c r="E11" s="60">
        <f>'TABULACIO DISABTE'!J250</f>
        <v>28.3</v>
      </c>
      <c r="G11">
        <v>10</v>
      </c>
    </row>
    <row r="12" spans="1:8" x14ac:dyDescent="0.25">
      <c r="A12">
        <v>4</v>
      </c>
      <c r="B12" t="s">
        <v>97</v>
      </c>
      <c r="E12" s="60">
        <f>'TABULACIO DISABTE'!J246</f>
        <v>23.43333333333333</v>
      </c>
      <c r="G12">
        <v>5</v>
      </c>
    </row>
  </sheetData>
  <sortState ref="B19:F22">
    <sortCondition descending="1" ref="E19:E22"/>
  </sortState>
  <mergeCells count="4">
    <mergeCell ref="A7:E7"/>
    <mergeCell ref="B2:H2"/>
    <mergeCell ref="B3:H3"/>
    <mergeCell ref="F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1"/>
  <sheetViews>
    <sheetView topLeftCell="A221" workbookViewId="0"/>
  </sheetViews>
  <sheetFormatPr baseColWidth="10" defaultRowHeight="15" x14ac:dyDescent="0.25"/>
  <cols>
    <col min="1" max="1" width="16.85546875" bestFit="1" customWidth="1"/>
    <col min="257" max="257" width="16.85546875" bestFit="1" customWidth="1"/>
    <col min="513" max="513" width="16.85546875" bestFit="1" customWidth="1"/>
    <col min="769" max="769" width="16.85546875" bestFit="1" customWidth="1"/>
    <col min="1025" max="1025" width="16.85546875" bestFit="1" customWidth="1"/>
    <col min="1281" max="1281" width="16.85546875" bestFit="1" customWidth="1"/>
    <col min="1537" max="1537" width="16.85546875" bestFit="1" customWidth="1"/>
    <col min="1793" max="1793" width="16.85546875" bestFit="1" customWidth="1"/>
    <col min="2049" max="2049" width="16.85546875" bestFit="1" customWidth="1"/>
    <col min="2305" max="2305" width="16.85546875" bestFit="1" customWidth="1"/>
    <col min="2561" max="2561" width="16.85546875" bestFit="1" customWidth="1"/>
    <col min="2817" max="2817" width="16.85546875" bestFit="1" customWidth="1"/>
    <col min="3073" max="3073" width="16.85546875" bestFit="1" customWidth="1"/>
    <col min="3329" max="3329" width="16.85546875" bestFit="1" customWidth="1"/>
    <col min="3585" max="3585" width="16.85546875" bestFit="1" customWidth="1"/>
    <col min="3841" max="3841" width="16.85546875" bestFit="1" customWidth="1"/>
    <col min="4097" max="4097" width="16.85546875" bestFit="1" customWidth="1"/>
    <col min="4353" max="4353" width="16.85546875" bestFit="1" customWidth="1"/>
    <col min="4609" max="4609" width="16.85546875" bestFit="1" customWidth="1"/>
    <col min="4865" max="4865" width="16.85546875" bestFit="1" customWidth="1"/>
    <col min="5121" max="5121" width="16.85546875" bestFit="1" customWidth="1"/>
    <col min="5377" max="5377" width="16.85546875" bestFit="1" customWidth="1"/>
    <col min="5633" max="5633" width="16.85546875" bestFit="1" customWidth="1"/>
    <col min="5889" max="5889" width="16.85546875" bestFit="1" customWidth="1"/>
    <col min="6145" max="6145" width="16.85546875" bestFit="1" customWidth="1"/>
    <col min="6401" max="6401" width="16.85546875" bestFit="1" customWidth="1"/>
    <col min="6657" max="6657" width="16.85546875" bestFit="1" customWidth="1"/>
    <col min="6913" max="6913" width="16.85546875" bestFit="1" customWidth="1"/>
    <col min="7169" max="7169" width="16.85546875" bestFit="1" customWidth="1"/>
    <col min="7425" max="7425" width="16.85546875" bestFit="1" customWidth="1"/>
    <col min="7681" max="7681" width="16.85546875" bestFit="1" customWidth="1"/>
    <col min="7937" max="7937" width="16.85546875" bestFit="1" customWidth="1"/>
    <col min="8193" max="8193" width="16.85546875" bestFit="1" customWidth="1"/>
    <col min="8449" max="8449" width="16.85546875" bestFit="1" customWidth="1"/>
    <col min="8705" max="8705" width="16.85546875" bestFit="1" customWidth="1"/>
    <col min="8961" max="8961" width="16.85546875" bestFit="1" customWidth="1"/>
    <col min="9217" max="9217" width="16.85546875" bestFit="1" customWidth="1"/>
    <col min="9473" max="9473" width="16.85546875" bestFit="1" customWidth="1"/>
    <col min="9729" max="9729" width="16.85546875" bestFit="1" customWidth="1"/>
    <col min="9985" max="9985" width="16.85546875" bestFit="1" customWidth="1"/>
    <col min="10241" max="10241" width="16.85546875" bestFit="1" customWidth="1"/>
    <col min="10497" max="10497" width="16.85546875" bestFit="1" customWidth="1"/>
    <col min="10753" max="10753" width="16.85546875" bestFit="1" customWidth="1"/>
    <col min="11009" max="11009" width="16.85546875" bestFit="1" customWidth="1"/>
    <col min="11265" max="11265" width="16.85546875" bestFit="1" customWidth="1"/>
    <col min="11521" max="11521" width="16.85546875" bestFit="1" customWidth="1"/>
    <col min="11777" max="11777" width="16.85546875" bestFit="1" customWidth="1"/>
    <col min="12033" max="12033" width="16.85546875" bestFit="1" customWidth="1"/>
    <col min="12289" max="12289" width="16.85546875" bestFit="1" customWidth="1"/>
    <col min="12545" max="12545" width="16.85546875" bestFit="1" customWidth="1"/>
    <col min="12801" max="12801" width="16.85546875" bestFit="1" customWidth="1"/>
    <col min="13057" max="13057" width="16.85546875" bestFit="1" customWidth="1"/>
    <col min="13313" max="13313" width="16.85546875" bestFit="1" customWidth="1"/>
    <col min="13569" max="13569" width="16.85546875" bestFit="1" customWidth="1"/>
    <col min="13825" max="13825" width="16.85546875" bestFit="1" customWidth="1"/>
    <col min="14081" max="14081" width="16.85546875" bestFit="1" customWidth="1"/>
    <col min="14337" max="14337" width="16.85546875" bestFit="1" customWidth="1"/>
    <col min="14593" max="14593" width="16.85546875" bestFit="1" customWidth="1"/>
    <col min="14849" max="14849" width="16.85546875" bestFit="1" customWidth="1"/>
    <col min="15105" max="15105" width="16.85546875" bestFit="1" customWidth="1"/>
    <col min="15361" max="15361" width="16.85546875" bestFit="1" customWidth="1"/>
    <col min="15617" max="15617" width="16.85546875" bestFit="1" customWidth="1"/>
    <col min="15873" max="15873" width="16.85546875" bestFit="1" customWidth="1"/>
    <col min="16129" max="16129" width="16.85546875" bestFit="1" customWidth="1"/>
  </cols>
  <sheetData>
    <row r="1" spans="1:10" ht="15.75" thickBot="1" x14ac:dyDescent="0.3"/>
    <row r="2" spans="1:10" ht="18.75" thickBot="1" x14ac:dyDescent="0.3">
      <c r="A2" s="101" t="s">
        <v>246</v>
      </c>
      <c r="B2" s="102"/>
      <c r="C2" s="102"/>
      <c r="D2" s="102"/>
      <c r="E2" s="102"/>
      <c r="F2" s="102"/>
      <c r="G2" s="102"/>
      <c r="H2" s="102"/>
      <c r="I2" s="103"/>
    </row>
    <row r="3" spans="1:10" ht="18.75" thickBot="1" x14ac:dyDescent="0.3">
      <c r="A3" s="101" t="s">
        <v>247</v>
      </c>
      <c r="B3" s="102"/>
      <c r="C3" s="102"/>
      <c r="D3" s="102"/>
      <c r="E3" s="102"/>
      <c r="F3" s="102"/>
      <c r="G3" s="102"/>
      <c r="H3" s="102"/>
      <c r="I3" s="103"/>
    </row>
    <row r="4" spans="1:10" ht="15.75" thickBot="1" x14ac:dyDescent="0.3">
      <c r="G4" s="34"/>
    </row>
    <row r="5" spans="1:10" ht="15.75" thickBot="1" x14ac:dyDescent="0.3">
      <c r="A5" s="104" t="s">
        <v>222</v>
      </c>
      <c r="B5" s="105"/>
      <c r="C5" s="105"/>
      <c r="D5" s="105"/>
      <c r="E5" s="105"/>
      <c r="F5" s="105"/>
      <c r="G5" s="105"/>
      <c r="H5" s="105"/>
      <c r="I5" s="106"/>
    </row>
    <row r="6" spans="1:10" ht="15.75" thickBot="1" x14ac:dyDescent="0.3">
      <c r="J6" s="35"/>
    </row>
    <row r="7" spans="1:10" ht="15.75" thickBot="1" x14ac:dyDescent="0.3">
      <c r="A7" s="87" t="s">
        <v>233</v>
      </c>
      <c r="B7" s="88"/>
      <c r="C7" s="89"/>
      <c r="J7" s="35"/>
    </row>
    <row r="8" spans="1:10" x14ac:dyDescent="0.25">
      <c r="A8" s="36"/>
      <c r="B8" s="36"/>
      <c r="C8" s="36"/>
      <c r="J8" s="35"/>
    </row>
    <row r="9" spans="1:10" x14ac:dyDescent="0.25">
      <c r="A9" s="37" t="s">
        <v>223</v>
      </c>
      <c r="B9" s="37"/>
      <c r="C9" s="37" t="s">
        <v>224</v>
      </c>
      <c r="D9" s="37" t="s">
        <v>225</v>
      </c>
      <c r="E9" s="37" t="s">
        <v>226</v>
      </c>
      <c r="F9" s="37" t="s">
        <v>227</v>
      </c>
      <c r="G9" s="37" t="s">
        <v>228</v>
      </c>
      <c r="H9" s="37" t="s">
        <v>229</v>
      </c>
      <c r="I9" s="37" t="s">
        <v>230</v>
      </c>
      <c r="J9" s="37" t="s">
        <v>228</v>
      </c>
    </row>
    <row r="10" spans="1:10" x14ac:dyDescent="0.25">
      <c r="A10" s="38" t="s">
        <v>8</v>
      </c>
      <c r="B10" s="38" t="s">
        <v>231</v>
      </c>
      <c r="C10" s="38">
        <v>0.7</v>
      </c>
      <c r="D10" s="38">
        <v>0.7</v>
      </c>
      <c r="E10" s="38">
        <v>1</v>
      </c>
      <c r="F10" s="38">
        <f>SUM(C10:E10)</f>
        <v>2.4</v>
      </c>
      <c r="G10" s="83">
        <f>F10+F11</f>
        <v>4.6999999999999993</v>
      </c>
      <c r="H10" s="83">
        <f>G10/3</f>
        <v>1.5666666666666664</v>
      </c>
      <c r="I10" s="85">
        <v>0</v>
      </c>
      <c r="J10" s="83">
        <f>H10-I10</f>
        <v>1.5666666666666664</v>
      </c>
    </row>
    <row r="11" spans="1:10" x14ac:dyDescent="0.25">
      <c r="A11" s="39" t="s">
        <v>95</v>
      </c>
      <c r="B11" s="38" t="s">
        <v>232</v>
      </c>
      <c r="C11" s="38">
        <v>0.7</v>
      </c>
      <c r="D11" s="38">
        <v>0.7</v>
      </c>
      <c r="E11" s="38">
        <v>0.9</v>
      </c>
      <c r="F11" s="38">
        <f t="shared" ref="F11:F19" si="0">SUM(C11:E11)</f>
        <v>2.2999999999999998</v>
      </c>
      <c r="G11" s="84"/>
      <c r="H11" s="84"/>
      <c r="I11" s="86"/>
      <c r="J11" s="84"/>
    </row>
    <row r="12" spans="1:10" x14ac:dyDescent="0.25">
      <c r="A12" s="38" t="s">
        <v>10</v>
      </c>
      <c r="B12" s="38" t="s">
        <v>231</v>
      </c>
      <c r="C12" s="38">
        <v>1.4</v>
      </c>
      <c r="D12" s="38">
        <v>1.5</v>
      </c>
      <c r="E12" s="38">
        <v>1.4</v>
      </c>
      <c r="F12" s="38">
        <f t="shared" si="0"/>
        <v>4.3</v>
      </c>
      <c r="G12" s="83">
        <f>F12+F13</f>
        <v>8.6</v>
      </c>
      <c r="H12" s="83">
        <f>G12/3</f>
        <v>2.8666666666666667</v>
      </c>
      <c r="I12" s="85">
        <v>0</v>
      </c>
      <c r="J12" s="83">
        <f>H12-I12</f>
        <v>2.8666666666666667</v>
      </c>
    </row>
    <row r="13" spans="1:10" x14ac:dyDescent="0.25">
      <c r="A13" s="39" t="s">
        <v>101</v>
      </c>
      <c r="B13" s="38" t="s">
        <v>232</v>
      </c>
      <c r="C13" s="38">
        <v>1.4</v>
      </c>
      <c r="D13" s="38">
        <v>1.5</v>
      </c>
      <c r="E13" s="38">
        <v>1.4</v>
      </c>
      <c r="F13" s="38">
        <f t="shared" si="0"/>
        <v>4.3</v>
      </c>
      <c r="G13" s="84"/>
      <c r="H13" s="84"/>
      <c r="I13" s="86"/>
      <c r="J13" s="84"/>
    </row>
    <row r="14" spans="1:10" x14ac:dyDescent="0.25">
      <c r="A14" s="38" t="s">
        <v>12</v>
      </c>
      <c r="B14" s="38" t="s">
        <v>231</v>
      </c>
      <c r="C14" s="38">
        <v>1.2</v>
      </c>
      <c r="D14" s="38">
        <v>1.4</v>
      </c>
      <c r="E14" s="38">
        <v>1.6</v>
      </c>
      <c r="F14" s="38">
        <f t="shared" si="0"/>
        <v>4.1999999999999993</v>
      </c>
      <c r="G14" s="83">
        <f>F14+F15</f>
        <v>8.3999999999999986</v>
      </c>
      <c r="H14" s="83">
        <f>G14/3</f>
        <v>2.7999999999999994</v>
      </c>
      <c r="I14" s="85">
        <v>0</v>
      </c>
      <c r="J14" s="83">
        <f>H14-I14</f>
        <v>2.7999999999999994</v>
      </c>
    </row>
    <row r="15" spans="1:10" x14ac:dyDescent="0.25">
      <c r="A15" s="39" t="s">
        <v>101</v>
      </c>
      <c r="B15" s="38" t="s">
        <v>232</v>
      </c>
      <c r="C15" s="38">
        <v>1.2</v>
      </c>
      <c r="D15" s="38">
        <v>1.5</v>
      </c>
      <c r="E15" s="38">
        <v>1.5</v>
      </c>
      <c r="F15" s="38">
        <f t="shared" si="0"/>
        <v>4.2</v>
      </c>
      <c r="G15" s="84"/>
      <c r="H15" s="84"/>
      <c r="I15" s="86"/>
      <c r="J15" s="84"/>
    </row>
    <row r="16" spans="1:10" x14ac:dyDescent="0.25">
      <c r="A16" s="38" t="s">
        <v>13</v>
      </c>
      <c r="B16" s="38" t="s">
        <v>231</v>
      </c>
      <c r="C16" s="38">
        <v>1.1000000000000001</v>
      </c>
      <c r="D16" s="38">
        <v>1</v>
      </c>
      <c r="E16" s="38">
        <v>1.1000000000000001</v>
      </c>
      <c r="F16" s="38">
        <f t="shared" si="0"/>
        <v>3.2</v>
      </c>
      <c r="G16" s="83">
        <f>F16+F17</f>
        <v>6.2</v>
      </c>
      <c r="H16" s="83">
        <f>G16/3</f>
        <v>2.0666666666666669</v>
      </c>
      <c r="I16" s="85">
        <v>0.8</v>
      </c>
      <c r="J16" s="83">
        <f>H16-I16</f>
        <v>1.2666666666666668</v>
      </c>
    </row>
    <row r="17" spans="1:10" x14ac:dyDescent="0.25">
      <c r="A17" s="39" t="s">
        <v>99</v>
      </c>
      <c r="B17" s="38" t="s">
        <v>232</v>
      </c>
      <c r="C17" s="38">
        <v>1</v>
      </c>
      <c r="D17" s="38">
        <v>1</v>
      </c>
      <c r="E17" s="38">
        <v>1</v>
      </c>
      <c r="F17" s="38">
        <f t="shared" si="0"/>
        <v>3</v>
      </c>
      <c r="G17" s="84"/>
      <c r="H17" s="84"/>
      <c r="I17" s="86"/>
      <c r="J17" s="84"/>
    </row>
    <row r="18" spans="1:10" x14ac:dyDescent="0.25">
      <c r="A18" s="38" t="s">
        <v>15</v>
      </c>
      <c r="B18" s="38" t="s">
        <v>231</v>
      </c>
      <c r="C18" s="38">
        <v>2</v>
      </c>
      <c r="D18" s="38">
        <v>1.9</v>
      </c>
      <c r="E18" s="38">
        <v>1.8</v>
      </c>
      <c r="F18" s="38">
        <f t="shared" si="0"/>
        <v>5.7</v>
      </c>
      <c r="G18" s="83">
        <f>F18+F19</f>
        <v>11.5</v>
      </c>
      <c r="H18" s="83">
        <f>G18/3</f>
        <v>3.8333333333333335</v>
      </c>
      <c r="I18" s="85">
        <v>0</v>
      </c>
      <c r="J18" s="83">
        <f>H18-I18</f>
        <v>3.8333333333333335</v>
      </c>
    </row>
    <row r="19" spans="1:10" x14ac:dyDescent="0.25">
      <c r="A19" s="39" t="s">
        <v>101</v>
      </c>
      <c r="B19" s="38" t="s">
        <v>232</v>
      </c>
      <c r="C19" s="38">
        <v>2</v>
      </c>
      <c r="D19" s="38">
        <v>2</v>
      </c>
      <c r="E19" s="38">
        <v>1.8</v>
      </c>
      <c r="F19" s="38">
        <f t="shared" si="0"/>
        <v>5.8</v>
      </c>
      <c r="G19" s="84"/>
      <c r="H19" s="84"/>
      <c r="I19" s="86"/>
      <c r="J19" s="84"/>
    </row>
    <row r="20" spans="1:10" x14ac:dyDescent="0.25">
      <c r="A20" s="38" t="s">
        <v>16</v>
      </c>
      <c r="B20" s="38" t="s">
        <v>231</v>
      </c>
      <c r="C20" s="38">
        <v>1</v>
      </c>
      <c r="D20" s="38">
        <v>0.9</v>
      </c>
      <c r="E20" s="38">
        <v>1.3</v>
      </c>
      <c r="F20" s="38">
        <f>SUM(C20:E20)</f>
        <v>3.2</v>
      </c>
      <c r="G20" s="83">
        <f>F20+F21</f>
        <v>6.3</v>
      </c>
      <c r="H20" s="83">
        <f>G20/3</f>
        <v>2.1</v>
      </c>
      <c r="I20" s="85">
        <v>0.3</v>
      </c>
      <c r="J20" s="83">
        <f>H20-I20</f>
        <v>1.8</v>
      </c>
    </row>
    <row r="21" spans="1:10" x14ac:dyDescent="0.25">
      <c r="A21" s="39" t="s">
        <v>95</v>
      </c>
      <c r="B21" s="38" t="s">
        <v>232</v>
      </c>
      <c r="C21" s="38">
        <v>1</v>
      </c>
      <c r="D21" s="38">
        <v>0.9</v>
      </c>
      <c r="E21" s="38">
        <v>1.2</v>
      </c>
      <c r="F21" s="38">
        <f>SUM(C21:E21)</f>
        <v>3.0999999999999996</v>
      </c>
      <c r="G21" s="84"/>
      <c r="H21" s="84"/>
      <c r="I21" s="86"/>
      <c r="J21" s="84"/>
    </row>
    <row r="22" spans="1:10" x14ac:dyDescent="0.25">
      <c r="A22" s="38" t="s">
        <v>17</v>
      </c>
      <c r="B22" s="38" t="s">
        <v>231</v>
      </c>
      <c r="C22" s="38">
        <v>0.5</v>
      </c>
      <c r="D22" s="38">
        <v>0.5</v>
      </c>
      <c r="E22" s="38">
        <v>0.6</v>
      </c>
      <c r="F22" s="38">
        <f t="shared" ref="F22:F23" si="1">SUM(C22:E22)</f>
        <v>1.6</v>
      </c>
      <c r="G22" s="83">
        <f>F22+F23</f>
        <v>3.1</v>
      </c>
      <c r="H22" s="83">
        <f>G22/3</f>
        <v>1.0333333333333334</v>
      </c>
      <c r="I22" s="85">
        <v>0.4</v>
      </c>
      <c r="J22" s="83">
        <f>H22-I22</f>
        <v>0.63333333333333341</v>
      </c>
    </row>
    <row r="23" spans="1:10" x14ac:dyDescent="0.25">
      <c r="A23" s="39" t="s">
        <v>98</v>
      </c>
      <c r="B23" s="38" t="s">
        <v>232</v>
      </c>
      <c r="C23" s="38">
        <v>0.5</v>
      </c>
      <c r="D23" s="38">
        <v>0.5</v>
      </c>
      <c r="E23" s="38">
        <v>0.5</v>
      </c>
      <c r="F23" s="38">
        <f t="shared" si="1"/>
        <v>1.5</v>
      </c>
      <c r="G23" s="84"/>
      <c r="H23" s="84"/>
      <c r="I23" s="86"/>
      <c r="J23" s="84"/>
    </row>
    <row r="24" spans="1:10" x14ac:dyDescent="0.25">
      <c r="A24" s="38" t="s">
        <v>19</v>
      </c>
      <c r="B24" s="38" t="s">
        <v>231</v>
      </c>
      <c r="C24" s="38">
        <v>1.6</v>
      </c>
      <c r="D24" s="38">
        <v>1.3</v>
      </c>
      <c r="E24" s="38">
        <v>1.5</v>
      </c>
      <c r="F24" s="38">
        <f>SUM(C24:E24)</f>
        <v>4.4000000000000004</v>
      </c>
      <c r="G24" s="83">
        <f>F24+F25</f>
        <v>8.8000000000000007</v>
      </c>
      <c r="H24" s="83">
        <f>G24/3</f>
        <v>2.9333333333333336</v>
      </c>
      <c r="I24" s="85">
        <v>0</v>
      </c>
      <c r="J24" s="83">
        <f>H24-I24</f>
        <v>2.9333333333333336</v>
      </c>
    </row>
    <row r="25" spans="1:10" x14ac:dyDescent="0.25">
      <c r="A25" s="39" t="s">
        <v>101</v>
      </c>
      <c r="B25" s="38" t="s">
        <v>232</v>
      </c>
      <c r="C25" s="38">
        <v>1.6</v>
      </c>
      <c r="D25" s="38">
        <v>1.3</v>
      </c>
      <c r="E25" s="38">
        <v>1.5</v>
      </c>
      <c r="F25" s="38">
        <f>SUM(C25:E25)</f>
        <v>4.4000000000000004</v>
      </c>
      <c r="G25" s="84"/>
      <c r="H25" s="84"/>
      <c r="I25" s="86"/>
      <c r="J25" s="84"/>
    </row>
    <row r="26" spans="1:10" ht="15.75" thickBot="1" x14ac:dyDescent="0.3">
      <c r="A26" s="40"/>
      <c r="B26" s="41"/>
      <c r="C26" s="41"/>
      <c r="D26" s="41"/>
      <c r="E26" s="41"/>
      <c r="J26" s="35"/>
    </row>
    <row r="27" spans="1:10" ht="15.75" thickBot="1" x14ac:dyDescent="0.3">
      <c r="A27" s="53" t="s">
        <v>248</v>
      </c>
      <c r="B27" s="54"/>
      <c r="C27" s="55"/>
      <c r="J27" s="35"/>
    </row>
    <row r="28" spans="1:10" x14ac:dyDescent="0.25">
      <c r="A28" s="42"/>
      <c r="B28" s="42"/>
      <c r="C28" s="42"/>
      <c r="J28" s="35"/>
    </row>
    <row r="29" spans="1:10" x14ac:dyDescent="0.25">
      <c r="A29" s="37" t="s">
        <v>223</v>
      </c>
      <c r="B29" s="37"/>
      <c r="C29" s="37" t="s">
        <v>224</v>
      </c>
      <c r="D29" s="37" t="s">
        <v>225</v>
      </c>
      <c r="E29" s="37" t="s">
        <v>226</v>
      </c>
      <c r="F29" s="37" t="s">
        <v>227</v>
      </c>
      <c r="G29" s="37" t="s">
        <v>228</v>
      </c>
      <c r="H29" s="37" t="s">
        <v>229</v>
      </c>
      <c r="I29" s="37" t="s">
        <v>230</v>
      </c>
      <c r="J29" s="37" t="s">
        <v>228</v>
      </c>
    </row>
    <row r="30" spans="1:10" x14ac:dyDescent="0.25">
      <c r="A30" s="38" t="s">
        <v>21</v>
      </c>
      <c r="B30" s="38" t="s">
        <v>231</v>
      </c>
      <c r="C30" s="38"/>
      <c r="D30" s="38"/>
      <c r="E30" s="38"/>
      <c r="F30" s="38">
        <f>SUM(C30:E30)</f>
        <v>0</v>
      </c>
      <c r="G30" s="49">
        <f>F30+F31</f>
        <v>0</v>
      </c>
      <c r="H30" s="49">
        <f>G30/3</f>
        <v>0</v>
      </c>
      <c r="I30" s="51"/>
      <c r="J30" s="49">
        <f>H30-I30</f>
        <v>0</v>
      </c>
    </row>
    <row r="31" spans="1:10" x14ac:dyDescent="0.25">
      <c r="A31" s="39" t="s">
        <v>99</v>
      </c>
      <c r="B31" s="38" t="s">
        <v>232</v>
      </c>
      <c r="C31" s="38"/>
      <c r="D31" s="38"/>
      <c r="E31" s="38"/>
      <c r="F31" s="38">
        <f t="shared" ref="F31:F33" si="2">SUM(C31:E31)</f>
        <v>0</v>
      </c>
      <c r="G31" s="50"/>
      <c r="H31" s="50"/>
      <c r="I31" s="52"/>
      <c r="J31" s="50"/>
    </row>
    <row r="32" spans="1:10" x14ac:dyDescent="0.25">
      <c r="A32" s="38" t="s">
        <v>22</v>
      </c>
      <c r="B32" s="38" t="s">
        <v>231</v>
      </c>
      <c r="C32" s="38"/>
      <c r="D32" s="38"/>
      <c r="E32" s="38"/>
      <c r="F32" s="38">
        <f t="shared" si="2"/>
        <v>0</v>
      </c>
      <c r="G32" s="49">
        <f>F32+F33</f>
        <v>0</v>
      </c>
      <c r="H32" s="49">
        <f>G32/3</f>
        <v>0</v>
      </c>
      <c r="I32" s="51"/>
      <c r="J32" s="49">
        <f>H32-I32</f>
        <v>0</v>
      </c>
    </row>
    <row r="33" spans="1:10" x14ac:dyDescent="0.25">
      <c r="A33" s="39" t="s">
        <v>101</v>
      </c>
      <c r="B33" s="38" t="s">
        <v>232</v>
      </c>
      <c r="C33" s="38"/>
      <c r="D33" s="38"/>
      <c r="E33" s="38"/>
      <c r="F33" s="38">
        <f t="shared" si="2"/>
        <v>0</v>
      </c>
      <c r="G33" s="50"/>
      <c r="H33" s="50"/>
      <c r="I33" s="52"/>
      <c r="J33" s="50"/>
    </row>
    <row r="34" spans="1:10" x14ac:dyDescent="0.25">
      <c r="A34" s="38" t="s">
        <v>23</v>
      </c>
      <c r="B34" s="38" t="s">
        <v>231</v>
      </c>
      <c r="C34" s="38"/>
      <c r="D34" s="38"/>
      <c r="E34" s="38"/>
      <c r="F34" s="38">
        <f>SUM(C34:E34)</f>
        <v>0</v>
      </c>
      <c r="G34" s="49">
        <f>F34+F35</f>
        <v>0</v>
      </c>
      <c r="H34" s="49">
        <f>G34/3</f>
        <v>0</v>
      </c>
      <c r="I34" s="51"/>
      <c r="J34" s="49">
        <f>H34-I34</f>
        <v>0</v>
      </c>
    </row>
    <row r="35" spans="1:10" x14ac:dyDescent="0.25">
      <c r="A35" s="39" t="s">
        <v>101</v>
      </c>
      <c r="B35" s="38" t="s">
        <v>232</v>
      </c>
      <c r="C35" s="38"/>
      <c r="D35" s="38"/>
      <c r="E35" s="38"/>
      <c r="F35" s="38">
        <f>SUM(C35:E35)</f>
        <v>0</v>
      </c>
      <c r="G35" s="50"/>
      <c r="H35" s="50"/>
      <c r="I35" s="52"/>
      <c r="J35" s="50"/>
    </row>
    <row r="36" spans="1:10" ht="15.75" thickBot="1" x14ac:dyDescent="0.3">
      <c r="A36" s="40"/>
      <c r="B36" s="41"/>
      <c r="C36" s="41"/>
      <c r="D36" s="41"/>
      <c r="E36" s="41"/>
      <c r="J36" s="35"/>
    </row>
    <row r="37" spans="1:10" ht="15.75" thickBot="1" x14ac:dyDescent="0.3">
      <c r="A37" s="53" t="s">
        <v>241</v>
      </c>
      <c r="B37" s="54"/>
      <c r="C37" s="55"/>
      <c r="J37" s="35"/>
    </row>
    <row r="38" spans="1:10" x14ac:dyDescent="0.25">
      <c r="A38" s="42"/>
      <c r="B38" s="42"/>
      <c r="C38" s="42"/>
      <c r="J38" s="35"/>
    </row>
    <row r="39" spans="1:10" x14ac:dyDescent="0.25">
      <c r="A39" s="37" t="s">
        <v>223</v>
      </c>
      <c r="B39" s="37"/>
      <c r="C39" s="37" t="s">
        <v>224</v>
      </c>
      <c r="D39" s="37" t="s">
        <v>225</v>
      </c>
      <c r="E39" s="37" t="s">
        <v>226</v>
      </c>
      <c r="F39" s="37" t="s">
        <v>227</v>
      </c>
      <c r="G39" s="37" t="s">
        <v>228</v>
      </c>
      <c r="H39" s="37" t="s">
        <v>229</v>
      </c>
      <c r="I39" s="37" t="s">
        <v>230</v>
      </c>
      <c r="J39" s="37" t="s">
        <v>228</v>
      </c>
    </row>
    <row r="40" spans="1:10" x14ac:dyDescent="0.25">
      <c r="A40" s="38" t="s">
        <v>26</v>
      </c>
      <c r="B40" s="38" t="s">
        <v>231</v>
      </c>
      <c r="C40" s="38">
        <v>2.5</v>
      </c>
      <c r="D40" s="38">
        <v>2</v>
      </c>
      <c r="E40" s="38">
        <v>2.2000000000000002</v>
      </c>
      <c r="F40" s="38">
        <f>SUM(C40:E40)</f>
        <v>6.7</v>
      </c>
      <c r="G40" s="83">
        <f>F40+F41</f>
        <v>13.3</v>
      </c>
      <c r="H40" s="83">
        <f>G40/3</f>
        <v>4.4333333333333336</v>
      </c>
      <c r="I40" s="85">
        <v>0.2</v>
      </c>
      <c r="J40" s="83">
        <f>H40-I40</f>
        <v>4.2333333333333334</v>
      </c>
    </row>
    <row r="41" spans="1:10" x14ac:dyDescent="0.25">
      <c r="A41" s="39" t="s">
        <v>95</v>
      </c>
      <c r="B41" s="38" t="s">
        <v>232</v>
      </c>
      <c r="C41" s="38">
        <v>2.4</v>
      </c>
      <c r="D41" s="38">
        <v>2</v>
      </c>
      <c r="E41" s="38">
        <v>2.2000000000000002</v>
      </c>
      <c r="F41" s="38">
        <f t="shared" ref="F41:F47" si="3">SUM(C41:E41)</f>
        <v>6.6000000000000005</v>
      </c>
      <c r="G41" s="84"/>
      <c r="H41" s="84"/>
      <c r="I41" s="86"/>
      <c r="J41" s="84"/>
    </row>
    <row r="42" spans="1:10" x14ac:dyDescent="0.25">
      <c r="A42" s="38" t="s">
        <v>27</v>
      </c>
      <c r="B42" s="38" t="s">
        <v>231</v>
      </c>
      <c r="C42" s="38">
        <v>2.2000000000000002</v>
      </c>
      <c r="D42" s="38">
        <v>2.1</v>
      </c>
      <c r="E42" s="38">
        <v>2</v>
      </c>
      <c r="F42" s="38">
        <f t="shared" si="3"/>
        <v>6.3000000000000007</v>
      </c>
      <c r="G42" s="83">
        <f>F42+F43</f>
        <v>12.600000000000001</v>
      </c>
      <c r="H42" s="83">
        <f>G42/3</f>
        <v>4.2</v>
      </c>
      <c r="I42" s="85">
        <v>0</v>
      </c>
      <c r="J42" s="83">
        <f>H42-I42</f>
        <v>4.2</v>
      </c>
    </row>
    <row r="43" spans="1:10" x14ac:dyDescent="0.25">
      <c r="A43" s="39" t="s">
        <v>101</v>
      </c>
      <c r="B43" s="38" t="s">
        <v>232</v>
      </c>
      <c r="C43" s="38">
        <v>2.2000000000000002</v>
      </c>
      <c r="D43" s="38">
        <v>2.1</v>
      </c>
      <c r="E43" s="38">
        <v>2</v>
      </c>
      <c r="F43" s="38">
        <f t="shared" si="3"/>
        <v>6.3000000000000007</v>
      </c>
      <c r="G43" s="84"/>
      <c r="H43" s="84"/>
      <c r="I43" s="86"/>
      <c r="J43" s="84"/>
    </row>
    <row r="44" spans="1:10" x14ac:dyDescent="0.25">
      <c r="A44" s="38" t="s">
        <v>28</v>
      </c>
      <c r="B44" s="38" t="s">
        <v>231</v>
      </c>
      <c r="C44" s="38">
        <v>2.4</v>
      </c>
      <c r="D44" s="38">
        <v>2.2000000000000002</v>
      </c>
      <c r="E44" s="38">
        <v>2.5</v>
      </c>
      <c r="F44" s="38">
        <f>SUM(C44:E44)</f>
        <v>7.1</v>
      </c>
      <c r="G44" s="83">
        <f>F44+F45</f>
        <v>14.2</v>
      </c>
      <c r="H44" s="83">
        <f>G44/3</f>
        <v>4.7333333333333334</v>
      </c>
      <c r="I44" s="85">
        <v>0.2</v>
      </c>
      <c r="J44" s="83">
        <f>H44-I44</f>
        <v>4.5333333333333332</v>
      </c>
    </row>
    <row r="45" spans="1:10" x14ac:dyDescent="0.25">
      <c r="A45" s="39" t="s">
        <v>101</v>
      </c>
      <c r="B45" s="38" t="s">
        <v>232</v>
      </c>
      <c r="C45" s="38">
        <v>2.4</v>
      </c>
      <c r="D45" s="38">
        <v>2.2999999999999998</v>
      </c>
      <c r="E45" s="38">
        <v>2.4</v>
      </c>
      <c r="F45" s="38">
        <f>SUM(C45:E45)</f>
        <v>7.1</v>
      </c>
      <c r="G45" s="84"/>
      <c r="H45" s="84"/>
      <c r="I45" s="86"/>
      <c r="J45" s="84"/>
    </row>
    <row r="46" spans="1:10" x14ac:dyDescent="0.25">
      <c r="A46" s="38" t="s">
        <v>29</v>
      </c>
      <c r="B46" s="38" t="s">
        <v>231</v>
      </c>
      <c r="C46" s="38">
        <v>2.6</v>
      </c>
      <c r="D46" s="38">
        <v>2.5</v>
      </c>
      <c r="E46" s="38">
        <v>2.6</v>
      </c>
      <c r="F46" s="38">
        <f t="shared" si="3"/>
        <v>7.6999999999999993</v>
      </c>
      <c r="G46" s="83">
        <f>F46+F47</f>
        <v>15.5</v>
      </c>
      <c r="H46" s="83">
        <f>G46/3</f>
        <v>5.166666666666667</v>
      </c>
      <c r="I46" s="85">
        <v>0.2</v>
      </c>
      <c r="J46" s="83">
        <f>H46-I46</f>
        <v>4.9666666666666668</v>
      </c>
    </row>
    <row r="47" spans="1:10" x14ac:dyDescent="0.25">
      <c r="A47" s="39" t="s">
        <v>101</v>
      </c>
      <c r="B47" s="38" t="s">
        <v>232</v>
      </c>
      <c r="C47" s="38">
        <v>2.6</v>
      </c>
      <c r="D47" s="38">
        <v>2.6</v>
      </c>
      <c r="E47" s="38">
        <v>2.6</v>
      </c>
      <c r="F47" s="38">
        <f t="shared" si="3"/>
        <v>7.8000000000000007</v>
      </c>
      <c r="G47" s="84"/>
      <c r="H47" s="84"/>
      <c r="I47" s="86"/>
      <c r="J47" s="84"/>
    </row>
    <row r="48" spans="1:10" ht="15.75" thickBot="1" x14ac:dyDescent="0.3"/>
    <row r="49" spans="1:10" ht="15.75" thickBot="1" x14ac:dyDescent="0.3">
      <c r="A49" s="87" t="s">
        <v>234</v>
      </c>
      <c r="B49" s="88"/>
      <c r="C49" s="89"/>
      <c r="J49" s="35"/>
    </row>
    <row r="50" spans="1:10" x14ac:dyDescent="0.25">
      <c r="A50" s="42"/>
      <c r="B50" s="42"/>
      <c r="C50" s="42"/>
      <c r="J50" s="35"/>
    </row>
    <row r="51" spans="1:10" x14ac:dyDescent="0.25">
      <c r="A51" s="37" t="s">
        <v>223</v>
      </c>
      <c r="B51" s="37"/>
      <c r="C51" s="37" t="s">
        <v>224</v>
      </c>
      <c r="D51" s="37" t="s">
        <v>225</v>
      </c>
      <c r="E51" s="37" t="s">
        <v>226</v>
      </c>
      <c r="F51" s="37" t="s">
        <v>227</v>
      </c>
      <c r="G51" s="37" t="s">
        <v>228</v>
      </c>
      <c r="H51" s="37" t="s">
        <v>229</v>
      </c>
      <c r="I51" s="37" t="s">
        <v>230</v>
      </c>
      <c r="J51" s="37" t="s">
        <v>228</v>
      </c>
    </row>
    <row r="52" spans="1:10" x14ac:dyDescent="0.25">
      <c r="A52" s="38" t="s">
        <v>32</v>
      </c>
      <c r="B52" s="38" t="s">
        <v>231</v>
      </c>
      <c r="C52" s="38">
        <v>4</v>
      </c>
      <c r="D52" s="38">
        <v>3.9</v>
      </c>
      <c r="E52" s="38">
        <v>3.8</v>
      </c>
      <c r="F52" s="38">
        <f>SUM(C52:E52)</f>
        <v>11.7</v>
      </c>
      <c r="G52" s="83">
        <f>F52+F53</f>
        <v>23.2</v>
      </c>
      <c r="H52" s="83">
        <f>G52/3</f>
        <v>7.7333333333333334</v>
      </c>
      <c r="I52" s="85">
        <v>1</v>
      </c>
      <c r="J52" s="83">
        <f>H52-I52</f>
        <v>6.7333333333333334</v>
      </c>
    </row>
    <row r="53" spans="1:10" x14ac:dyDescent="0.25">
      <c r="A53" s="39" t="s">
        <v>95</v>
      </c>
      <c r="B53" s="38" t="s">
        <v>232</v>
      </c>
      <c r="C53" s="38">
        <v>3.9</v>
      </c>
      <c r="D53" s="38">
        <v>3.8</v>
      </c>
      <c r="E53" s="38">
        <v>3.8</v>
      </c>
      <c r="F53" s="38">
        <f t="shared" ref="F53:F65" si="4">SUM(C53:E53)</f>
        <v>11.5</v>
      </c>
      <c r="G53" s="84"/>
      <c r="H53" s="84"/>
      <c r="I53" s="86"/>
      <c r="J53" s="84"/>
    </row>
    <row r="54" spans="1:10" x14ac:dyDescent="0.25">
      <c r="A54" s="38" t="s">
        <v>33</v>
      </c>
      <c r="B54" s="38" t="s">
        <v>231</v>
      </c>
      <c r="C54" s="38">
        <v>3.5</v>
      </c>
      <c r="D54" s="38">
        <v>3.5</v>
      </c>
      <c r="E54" s="38">
        <v>3.4</v>
      </c>
      <c r="F54" s="38">
        <f t="shared" si="4"/>
        <v>10.4</v>
      </c>
      <c r="G54" s="83">
        <f>F54+F55</f>
        <v>20.8</v>
      </c>
      <c r="H54" s="83">
        <f>G54/3</f>
        <v>6.9333333333333336</v>
      </c>
      <c r="I54" s="85">
        <v>1.4</v>
      </c>
      <c r="J54" s="83">
        <f>H54-I54</f>
        <v>5.5333333333333332</v>
      </c>
    </row>
    <row r="55" spans="1:10" x14ac:dyDescent="0.25">
      <c r="A55" s="39" t="s">
        <v>95</v>
      </c>
      <c r="B55" s="38" t="s">
        <v>232</v>
      </c>
      <c r="C55" s="38">
        <v>3.5</v>
      </c>
      <c r="D55" s="38">
        <v>3.5</v>
      </c>
      <c r="E55" s="38">
        <v>3.4</v>
      </c>
      <c r="F55" s="38">
        <f t="shared" si="4"/>
        <v>10.4</v>
      </c>
      <c r="G55" s="84"/>
      <c r="H55" s="84"/>
      <c r="I55" s="86"/>
      <c r="J55" s="84"/>
    </row>
    <row r="56" spans="1:10" x14ac:dyDescent="0.25">
      <c r="A56" s="38" t="s">
        <v>34</v>
      </c>
      <c r="B56" s="38" t="s">
        <v>231</v>
      </c>
      <c r="C56" s="38">
        <v>3</v>
      </c>
      <c r="D56" s="38">
        <v>3.2</v>
      </c>
      <c r="E56" s="38">
        <v>2.9</v>
      </c>
      <c r="F56" s="38">
        <f t="shared" si="4"/>
        <v>9.1</v>
      </c>
      <c r="G56" s="83">
        <f>F56+F57</f>
        <v>18.100000000000001</v>
      </c>
      <c r="H56" s="83">
        <f>G56/3</f>
        <v>6.0333333333333341</v>
      </c>
      <c r="I56" s="85">
        <v>0.8</v>
      </c>
      <c r="J56" s="83">
        <f>H56-I56</f>
        <v>5.2333333333333343</v>
      </c>
    </row>
    <row r="57" spans="1:10" x14ac:dyDescent="0.25">
      <c r="A57" s="39" t="s">
        <v>98</v>
      </c>
      <c r="B57" s="38" t="s">
        <v>232</v>
      </c>
      <c r="C57" s="38">
        <v>3</v>
      </c>
      <c r="D57" s="38">
        <v>3.1</v>
      </c>
      <c r="E57" s="38">
        <v>2.9</v>
      </c>
      <c r="F57" s="38">
        <f t="shared" si="4"/>
        <v>9</v>
      </c>
      <c r="G57" s="84"/>
      <c r="H57" s="84"/>
      <c r="I57" s="86"/>
      <c r="J57" s="84"/>
    </row>
    <row r="58" spans="1:10" x14ac:dyDescent="0.25">
      <c r="A58" s="38" t="s">
        <v>35</v>
      </c>
      <c r="B58" s="38" t="s">
        <v>231</v>
      </c>
      <c r="C58" s="38">
        <v>2.2000000000000002</v>
      </c>
      <c r="D58" s="38">
        <v>2.1</v>
      </c>
      <c r="E58" s="38">
        <v>2.4</v>
      </c>
      <c r="F58" s="38">
        <f t="shared" si="4"/>
        <v>6.7000000000000011</v>
      </c>
      <c r="G58" s="83">
        <f>F58+F59</f>
        <v>13.3</v>
      </c>
      <c r="H58" s="83">
        <f>G58/3</f>
        <v>4.4333333333333336</v>
      </c>
      <c r="I58" s="85">
        <v>0.4</v>
      </c>
      <c r="J58" s="83">
        <f>H58-I58</f>
        <v>4.0333333333333332</v>
      </c>
    </row>
    <row r="59" spans="1:10" x14ac:dyDescent="0.25">
      <c r="A59" s="39" t="s">
        <v>249</v>
      </c>
      <c r="B59" s="38" t="s">
        <v>232</v>
      </c>
      <c r="C59" s="38">
        <v>2.2000000000000002</v>
      </c>
      <c r="D59" s="38">
        <v>2.1</v>
      </c>
      <c r="E59" s="38">
        <v>2.2999999999999998</v>
      </c>
      <c r="F59" s="38">
        <f t="shared" si="4"/>
        <v>6.6000000000000005</v>
      </c>
      <c r="G59" s="84"/>
      <c r="H59" s="84"/>
      <c r="I59" s="86"/>
      <c r="J59" s="84"/>
    </row>
    <row r="60" spans="1:10" x14ac:dyDescent="0.25">
      <c r="A60" s="38" t="s">
        <v>37</v>
      </c>
      <c r="B60" s="38" t="s">
        <v>231</v>
      </c>
      <c r="C60" s="38">
        <v>3.6</v>
      </c>
      <c r="D60" s="38">
        <v>3.7</v>
      </c>
      <c r="E60" s="38">
        <v>3.9</v>
      </c>
      <c r="F60" s="38">
        <f t="shared" si="4"/>
        <v>11.200000000000001</v>
      </c>
      <c r="G60" s="83">
        <f>F60+F61</f>
        <v>22.300000000000004</v>
      </c>
      <c r="H60" s="83">
        <f>G60/3</f>
        <v>7.4333333333333345</v>
      </c>
      <c r="I60" s="85">
        <v>0.7</v>
      </c>
      <c r="J60" s="83">
        <f>H60-I60</f>
        <v>6.7333333333333343</v>
      </c>
    </row>
    <row r="61" spans="1:10" x14ac:dyDescent="0.25">
      <c r="A61" s="39" t="s">
        <v>99</v>
      </c>
      <c r="B61" s="38" t="s">
        <v>232</v>
      </c>
      <c r="C61" s="38">
        <v>3.6</v>
      </c>
      <c r="D61" s="38">
        <v>3.7</v>
      </c>
      <c r="E61" s="38">
        <v>3.8</v>
      </c>
      <c r="F61" s="38">
        <f t="shared" si="4"/>
        <v>11.100000000000001</v>
      </c>
      <c r="G61" s="84"/>
      <c r="H61" s="84"/>
      <c r="I61" s="86"/>
      <c r="J61" s="84"/>
    </row>
    <row r="62" spans="1:10" x14ac:dyDescent="0.25">
      <c r="A62" s="38" t="s">
        <v>39</v>
      </c>
      <c r="B62" s="38" t="s">
        <v>231</v>
      </c>
      <c r="C62" s="38"/>
      <c r="D62" s="38"/>
      <c r="E62" s="38"/>
      <c r="F62" s="38">
        <f t="shared" si="4"/>
        <v>0</v>
      </c>
      <c r="G62" s="83">
        <f>F62+F63</f>
        <v>0</v>
      </c>
      <c r="H62" s="83">
        <f>G62/3</f>
        <v>0</v>
      </c>
      <c r="I62" s="85"/>
      <c r="J62" s="83">
        <f>H62-I62</f>
        <v>0</v>
      </c>
    </row>
    <row r="63" spans="1:10" x14ac:dyDescent="0.25">
      <c r="A63" s="39" t="s">
        <v>98</v>
      </c>
      <c r="B63" s="38" t="s">
        <v>232</v>
      </c>
      <c r="C63" s="38"/>
      <c r="D63" s="38"/>
      <c r="E63" s="38"/>
      <c r="F63" s="38">
        <f t="shared" si="4"/>
        <v>0</v>
      </c>
      <c r="G63" s="84"/>
      <c r="H63" s="84"/>
      <c r="I63" s="86"/>
      <c r="J63" s="84"/>
    </row>
    <row r="64" spans="1:10" x14ac:dyDescent="0.25">
      <c r="A64" s="38" t="s">
        <v>40</v>
      </c>
      <c r="B64" s="38" t="s">
        <v>231</v>
      </c>
      <c r="C64" s="38">
        <v>2</v>
      </c>
      <c r="D64" s="38">
        <v>2.4</v>
      </c>
      <c r="E64" s="38">
        <v>2.7</v>
      </c>
      <c r="F64" s="38">
        <f t="shared" si="4"/>
        <v>7.1000000000000005</v>
      </c>
      <c r="G64" s="83">
        <f>F64+F65</f>
        <v>14.200000000000001</v>
      </c>
      <c r="H64" s="83">
        <f>G64/3</f>
        <v>4.7333333333333334</v>
      </c>
      <c r="I64" s="85">
        <v>0.9</v>
      </c>
      <c r="J64" s="83">
        <f>H64-I64</f>
        <v>3.8333333333333335</v>
      </c>
    </row>
    <row r="65" spans="1:10" x14ac:dyDescent="0.25">
      <c r="A65" s="39" t="s">
        <v>99</v>
      </c>
      <c r="B65" s="38" t="s">
        <v>232</v>
      </c>
      <c r="C65" s="38">
        <v>2</v>
      </c>
      <c r="D65" s="38">
        <v>2.4</v>
      </c>
      <c r="E65" s="38">
        <v>2.7</v>
      </c>
      <c r="F65" s="38">
        <f t="shared" si="4"/>
        <v>7.1000000000000005</v>
      </c>
      <c r="G65" s="84"/>
      <c r="H65" s="84"/>
      <c r="I65" s="86"/>
      <c r="J65" s="84"/>
    </row>
    <row r="66" spans="1:10" x14ac:dyDescent="0.25">
      <c r="A66" s="38" t="s">
        <v>41</v>
      </c>
      <c r="B66" s="38" t="s">
        <v>231</v>
      </c>
      <c r="C66" s="38">
        <v>3.2</v>
      </c>
      <c r="D66" s="38">
        <v>2.5</v>
      </c>
      <c r="E66" s="38">
        <v>3</v>
      </c>
      <c r="F66" s="38">
        <f>SUM(C66:E66)</f>
        <v>8.6999999999999993</v>
      </c>
      <c r="G66" s="83">
        <f>F66+F67</f>
        <v>17.299999999999997</v>
      </c>
      <c r="H66" s="83">
        <f>G66/3</f>
        <v>5.7666666666666657</v>
      </c>
      <c r="I66" s="85">
        <v>0.2</v>
      </c>
      <c r="J66" s="83">
        <f>H66-I66</f>
        <v>5.5666666666666655</v>
      </c>
    </row>
    <row r="67" spans="1:10" x14ac:dyDescent="0.25">
      <c r="A67" s="39" t="s">
        <v>95</v>
      </c>
      <c r="B67" s="38" t="s">
        <v>232</v>
      </c>
      <c r="C67" s="38">
        <v>3.2</v>
      </c>
      <c r="D67" s="38">
        <v>2.5</v>
      </c>
      <c r="E67" s="38">
        <v>2.9</v>
      </c>
      <c r="F67" s="38">
        <f>SUM(C67:E67)</f>
        <v>8.6</v>
      </c>
      <c r="G67" s="84"/>
      <c r="H67" s="84"/>
      <c r="I67" s="86"/>
      <c r="J67" s="84"/>
    </row>
    <row r="68" spans="1:10" x14ac:dyDescent="0.25">
      <c r="A68" s="38" t="s">
        <v>250</v>
      </c>
      <c r="B68" s="38" t="s">
        <v>231</v>
      </c>
      <c r="C68" s="38"/>
      <c r="D68" s="38"/>
      <c r="E68" s="38"/>
      <c r="F68" s="38">
        <f>SUM(C68:E68)</f>
        <v>0</v>
      </c>
      <c r="G68" s="83">
        <f>F68+F69</f>
        <v>0</v>
      </c>
      <c r="H68" s="83">
        <f>G68/3</f>
        <v>0</v>
      </c>
      <c r="I68" s="85"/>
      <c r="J68" s="83">
        <f>H68-I68</f>
        <v>0</v>
      </c>
    </row>
    <row r="69" spans="1:10" x14ac:dyDescent="0.25">
      <c r="A69" s="39" t="s">
        <v>98</v>
      </c>
      <c r="B69" s="38" t="s">
        <v>232</v>
      </c>
      <c r="C69" s="38"/>
      <c r="D69" s="38"/>
      <c r="E69" s="38"/>
      <c r="F69" s="38">
        <f t="shared" ref="F69:F75" si="5">SUM(C69:E69)</f>
        <v>0</v>
      </c>
      <c r="G69" s="84"/>
      <c r="H69" s="84"/>
      <c r="I69" s="86"/>
      <c r="J69" s="84"/>
    </row>
    <row r="70" spans="1:10" x14ac:dyDescent="0.25">
      <c r="A70" s="38" t="s">
        <v>43</v>
      </c>
      <c r="B70" s="38" t="s">
        <v>231</v>
      </c>
      <c r="C70" s="38">
        <v>6.8</v>
      </c>
      <c r="D70" s="38">
        <v>6.9</v>
      </c>
      <c r="E70" s="38">
        <v>6.6</v>
      </c>
      <c r="F70" s="38">
        <f t="shared" si="5"/>
        <v>20.299999999999997</v>
      </c>
      <c r="G70" s="83">
        <f>F70+F71</f>
        <v>40.599999999999994</v>
      </c>
      <c r="H70" s="83">
        <f>G70/3</f>
        <v>13.533333333333331</v>
      </c>
      <c r="I70" s="85">
        <v>0.6</v>
      </c>
      <c r="J70" s="83">
        <f>H70-I70</f>
        <v>12.933333333333332</v>
      </c>
    </row>
    <row r="71" spans="1:10" x14ac:dyDescent="0.25">
      <c r="A71" s="39" t="s">
        <v>101</v>
      </c>
      <c r="B71" s="38" t="s">
        <v>232</v>
      </c>
      <c r="C71" s="38">
        <v>6.7</v>
      </c>
      <c r="D71" s="38">
        <v>7</v>
      </c>
      <c r="E71" s="38">
        <v>6.6</v>
      </c>
      <c r="F71" s="38">
        <f t="shared" si="5"/>
        <v>20.299999999999997</v>
      </c>
      <c r="G71" s="84"/>
      <c r="H71" s="84"/>
      <c r="I71" s="86"/>
      <c r="J71" s="84"/>
    </row>
    <row r="72" spans="1:10" x14ac:dyDescent="0.25">
      <c r="A72" s="38" t="s">
        <v>44</v>
      </c>
      <c r="B72" s="38" t="s">
        <v>231</v>
      </c>
      <c r="C72" s="38">
        <v>4.5</v>
      </c>
      <c r="D72" s="38">
        <v>4.0999999999999996</v>
      </c>
      <c r="E72" s="38">
        <v>4.0999999999999996</v>
      </c>
      <c r="F72" s="38">
        <f t="shared" si="5"/>
        <v>12.7</v>
      </c>
      <c r="G72" s="83">
        <f>F72+F73</f>
        <v>25.5</v>
      </c>
      <c r="H72" s="83">
        <f>G72/3</f>
        <v>8.5</v>
      </c>
      <c r="I72" s="85">
        <v>1</v>
      </c>
      <c r="J72" s="83">
        <f>H72-I72</f>
        <v>7.5</v>
      </c>
    </row>
    <row r="73" spans="1:10" x14ac:dyDescent="0.25">
      <c r="A73" s="39" t="s">
        <v>95</v>
      </c>
      <c r="B73" s="38" t="s">
        <v>232</v>
      </c>
      <c r="C73" s="38">
        <v>4.5999999999999996</v>
      </c>
      <c r="D73" s="38">
        <v>4.0999999999999996</v>
      </c>
      <c r="E73" s="38">
        <v>4.0999999999999996</v>
      </c>
      <c r="F73" s="38">
        <f t="shared" si="5"/>
        <v>12.799999999999999</v>
      </c>
      <c r="G73" s="84"/>
      <c r="H73" s="84"/>
      <c r="I73" s="86"/>
      <c r="J73" s="84"/>
    </row>
    <row r="74" spans="1:10" x14ac:dyDescent="0.25">
      <c r="A74" s="38" t="s">
        <v>45</v>
      </c>
      <c r="B74" s="38" t="s">
        <v>231</v>
      </c>
      <c r="C74" s="38">
        <v>3</v>
      </c>
      <c r="D74" s="38">
        <v>2.7</v>
      </c>
      <c r="E74" s="38">
        <v>3</v>
      </c>
      <c r="F74" s="38">
        <f t="shared" si="5"/>
        <v>8.6999999999999993</v>
      </c>
      <c r="G74" s="83">
        <f>F74+F75</f>
        <v>17.2</v>
      </c>
      <c r="H74" s="83">
        <f>G74/3</f>
        <v>5.7333333333333334</v>
      </c>
      <c r="I74" s="85">
        <v>1</v>
      </c>
      <c r="J74" s="83">
        <f>H74-I74</f>
        <v>4.7333333333333334</v>
      </c>
    </row>
    <row r="75" spans="1:10" x14ac:dyDescent="0.25">
      <c r="A75" s="39" t="s">
        <v>99</v>
      </c>
      <c r="B75" s="38" t="s">
        <v>232</v>
      </c>
      <c r="C75" s="38">
        <v>2.9</v>
      </c>
      <c r="D75" s="38">
        <v>2.7</v>
      </c>
      <c r="E75" s="38">
        <v>2.9</v>
      </c>
      <c r="F75" s="38">
        <f t="shared" si="5"/>
        <v>8.5</v>
      </c>
      <c r="G75" s="84"/>
      <c r="H75" s="84"/>
      <c r="I75" s="86"/>
      <c r="J75" s="84"/>
    </row>
    <row r="76" spans="1:10" x14ac:dyDescent="0.25">
      <c r="A76" s="38" t="s">
        <v>46</v>
      </c>
      <c r="B76" s="38" t="s">
        <v>231</v>
      </c>
      <c r="C76" s="38">
        <v>1.8</v>
      </c>
      <c r="D76" s="38">
        <v>1.9</v>
      </c>
      <c r="E76" s="38">
        <v>1.9</v>
      </c>
      <c r="F76" s="38">
        <f t="shared" ref="F76:F79" si="6">SUM(C76:E76)</f>
        <v>5.6</v>
      </c>
      <c r="G76" s="83">
        <f>F76+F77</f>
        <v>11.1</v>
      </c>
      <c r="H76" s="83">
        <f>G76/3</f>
        <v>3.6999999999999997</v>
      </c>
      <c r="I76" s="85">
        <v>0.8</v>
      </c>
      <c r="J76" s="83">
        <f>H76-I76</f>
        <v>2.8999999999999995</v>
      </c>
    </row>
    <row r="77" spans="1:10" x14ac:dyDescent="0.25">
      <c r="A77" s="39" t="s">
        <v>99</v>
      </c>
      <c r="B77" s="38" t="s">
        <v>232</v>
      </c>
      <c r="C77" s="38">
        <v>1.8</v>
      </c>
      <c r="D77" s="38">
        <v>1.9</v>
      </c>
      <c r="E77" s="38">
        <v>1.8</v>
      </c>
      <c r="F77" s="38">
        <f t="shared" si="6"/>
        <v>5.5</v>
      </c>
      <c r="G77" s="84"/>
      <c r="H77" s="84"/>
      <c r="I77" s="86"/>
      <c r="J77" s="84"/>
    </row>
    <row r="78" spans="1:10" x14ac:dyDescent="0.25">
      <c r="A78" s="38" t="s">
        <v>47</v>
      </c>
      <c r="B78" s="38" t="s">
        <v>231</v>
      </c>
      <c r="C78" s="38">
        <v>2.6</v>
      </c>
      <c r="D78" s="38">
        <v>3.3</v>
      </c>
      <c r="E78" s="38">
        <v>2.9</v>
      </c>
      <c r="F78" s="38">
        <f t="shared" si="6"/>
        <v>8.8000000000000007</v>
      </c>
      <c r="G78" s="83">
        <f>F78+F79</f>
        <v>17.5</v>
      </c>
      <c r="H78" s="83">
        <f>G78/3</f>
        <v>5.833333333333333</v>
      </c>
      <c r="I78" s="85">
        <v>0.4</v>
      </c>
      <c r="J78" s="83">
        <f>H78-I78</f>
        <v>5.4333333333333327</v>
      </c>
    </row>
    <row r="79" spans="1:10" x14ac:dyDescent="0.25">
      <c r="A79" s="39" t="s">
        <v>98</v>
      </c>
      <c r="B79" s="38" t="s">
        <v>232</v>
      </c>
      <c r="C79" s="38">
        <v>2.6</v>
      </c>
      <c r="D79" s="38">
        <v>3.2</v>
      </c>
      <c r="E79" s="38">
        <v>2.9</v>
      </c>
      <c r="F79" s="38">
        <f t="shared" si="6"/>
        <v>8.7000000000000011</v>
      </c>
      <c r="G79" s="84"/>
      <c r="H79" s="84"/>
      <c r="I79" s="86"/>
      <c r="J79" s="84"/>
    </row>
    <row r="80" spans="1:10" ht="15.75" thickBot="1" x14ac:dyDescent="0.3"/>
    <row r="81" spans="1:10" ht="15.75" thickBot="1" x14ac:dyDescent="0.3">
      <c r="A81" s="87" t="s">
        <v>242</v>
      </c>
      <c r="B81" s="88"/>
      <c r="C81" s="89"/>
      <c r="J81" s="35"/>
    </row>
    <row r="82" spans="1:10" x14ac:dyDescent="0.25">
      <c r="A82" s="42"/>
      <c r="B82" s="42"/>
      <c r="C82" s="42"/>
      <c r="J82" s="35"/>
    </row>
    <row r="83" spans="1:10" x14ac:dyDescent="0.25">
      <c r="A83" s="37" t="s">
        <v>223</v>
      </c>
      <c r="B83" s="37"/>
      <c r="C83" s="37" t="s">
        <v>224</v>
      </c>
      <c r="D83" s="37" t="s">
        <v>225</v>
      </c>
      <c r="E83" s="37" t="s">
        <v>226</v>
      </c>
      <c r="F83" s="37" t="s">
        <v>227</v>
      </c>
      <c r="G83" s="37" t="s">
        <v>228</v>
      </c>
      <c r="H83" s="37" t="s">
        <v>229</v>
      </c>
      <c r="I83" s="37" t="s">
        <v>230</v>
      </c>
      <c r="J83" s="37" t="s">
        <v>228</v>
      </c>
    </row>
    <row r="84" spans="1:10" x14ac:dyDescent="0.25">
      <c r="A84" s="38" t="s">
        <v>50</v>
      </c>
      <c r="B84" s="38" t="s">
        <v>231</v>
      </c>
      <c r="C84" s="38"/>
      <c r="D84" s="38"/>
      <c r="E84" s="38"/>
      <c r="F84" s="38">
        <f>SUM(C84:E84)</f>
        <v>0</v>
      </c>
      <c r="G84" s="83">
        <f>F84+F85</f>
        <v>0</v>
      </c>
      <c r="H84" s="83">
        <f>G84/3</f>
        <v>0</v>
      </c>
      <c r="I84" s="85"/>
      <c r="J84" s="83">
        <f>H84-I84</f>
        <v>0</v>
      </c>
    </row>
    <row r="85" spans="1:10" x14ac:dyDescent="0.25">
      <c r="A85" s="39" t="s">
        <v>99</v>
      </c>
      <c r="B85" s="38" t="s">
        <v>232</v>
      </c>
      <c r="C85" s="38"/>
      <c r="D85" s="38"/>
      <c r="E85" s="38"/>
      <c r="F85" s="38">
        <f>SUM(C85:E85)</f>
        <v>0</v>
      </c>
      <c r="G85" s="84"/>
      <c r="H85" s="84"/>
      <c r="I85" s="86"/>
      <c r="J85" s="84"/>
    </row>
    <row r="86" spans="1:10" x14ac:dyDescent="0.25">
      <c r="A86" s="38" t="s">
        <v>49</v>
      </c>
      <c r="B86" s="38" t="s">
        <v>231</v>
      </c>
      <c r="C86" s="38"/>
      <c r="D86" s="38"/>
      <c r="E86" s="38"/>
      <c r="F86" s="38">
        <f>SUM(C86:E86)</f>
        <v>0</v>
      </c>
      <c r="G86" s="83">
        <f>F86+F87</f>
        <v>0</v>
      </c>
      <c r="H86" s="83">
        <f>G86/3</f>
        <v>0</v>
      </c>
      <c r="I86" s="85"/>
      <c r="J86" s="83">
        <f>H86-I86</f>
        <v>0</v>
      </c>
    </row>
    <row r="87" spans="1:10" x14ac:dyDescent="0.25">
      <c r="A87" s="39" t="s">
        <v>99</v>
      </c>
      <c r="B87" s="38" t="s">
        <v>232</v>
      </c>
      <c r="C87" s="38"/>
      <c r="D87" s="38"/>
      <c r="E87" s="38"/>
      <c r="F87" s="38">
        <f>SUM(C87:E87)</f>
        <v>0</v>
      </c>
      <c r="G87" s="84"/>
      <c r="H87" s="84"/>
      <c r="I87" s="86"/>
      <c r="J87" s="84"/>
    </row>
    <row r="88" spans="1:10" ht="15.75" thickBot="1" x14ac:dyDescent="0.3"/>
    <row r="89" spans="1:10" ht="15.75" thickBot="1" x14ac:dyDescent="0.3">
      <c r="A89" s="87" t="s">
        <v>243</v>
      </c>
      <c r="B89" s="88"/>
      <c r="C89" s="89"/>
      <c r="J89" s="35"/>
    </row>
    <row r="90" spans="1:10" x14ac:dyDescent="0.25">
      <c r="A90" s="42"/>
      <c r="B90" s="42"/>
      <c r="C90" s="42"/>
      <c r="J90" s="35"/>
    </row>
    <row r="91" spans="1:10" x14ac:dyDescent="0.25">
      <c r="A91" s="37" t="s">
        <v>223</v>
      </c>
      <c r="B91" s="37"/>
      <c r="C91" s="37" t="s">
        <v>224</v>
      </c>
      <c r="D91" s="37" t="s">
        <v>225</v>
      </c>
      <c r="E91" s="37" t="s">
        <v>226</v>
      </c>
      <c r="F91" s="37" t="s">
        <v>227</v>
      </c>
      <c r="G91" s="37" t="s">
        <v>228</v>
      </c>
      <c r="H91" s="37" t="s">
        <v>229</v>
      </c>
      <c r="I91" s="37"/>
      <c r="J91" s="37" t="s">
        <v>228</v>
      </c>
    </row>
    <row r="92" spans="1:10" x14ac:dyDescent="0.25">
      <c r="A92" s="38" t="s">
        <v>251</v>
      </c>
      <c r="B92" s="38" t="s">
        <v>231</v>
      </c>
      <c r="C92" s="38">
        <v>4.2</v>
      </c>
      <c r="D92" s="38">
        <v>4.5</v>
      </c>
      <c r="E92" s="38">
        <v>4.3</v>
      </c>
      <c r="F92" s="38">
        <f>SUM(C92:E92)</f>
        <v>13</v>
      </c>
      <c r="G92" s="83">
        <f>F92+F93</f>
        <v>26.2</v>
      </c>
      <c r="H92" s="83">
        <f>G92/3</f>
        <v>8.7333333333333325</v>
      </c>
      <c r="I92" s="85">
        <v>0.9</v>
      </c>
      <c r="J92" s="83">
        <f>H92-I92</f>
        <v>7.8333333333333321</v>
      </c>
    </row>
    <row r="93" spans="1:10" x14ac:dyDescent="0.25">
      <c r="A93" s="39" t="s">
        <v>101</v>
      </c>
      <c r="B93" s="38" t="s">
        <v>232</v>
      </c>
      <c r="C93" s="38">
        <v>4.3</v>
      </c>
      <c r="D93" s="38">
        <v>4.5999999999999996</v>
      </c>
      <c r="E93" s="38">
        <v>4.3</v>
      </c>
      <c r="F93" s="38">
        <f t="shared" ref="F93:F105" si="7">SUM(C93:E93)</f>
        <v>13.2</v>
      </c>
      <c r="G93" s="84"/>
      <c r="H93" s="84"/>
      <c r="I93" s="86"/>
      <c r="J93" s="84"/>
    </row>
    <row r="94" spans="1:10" x14ac:dyDescent="0.25">
      <c r="A94" s="38" t="s">
        <v>53</v>
      </c>
      <c r="B94" s="38" t="s">
        <v>231</v>
      </c>
      <c r="C94" s="38">
        <v>5</v>
      </c>
      <c r="D94" s="38">
        <v>5.3</v>
      </c>
      <c r="E94" s="38">
        <v>5.3</v>
      </c>
      <c r="F94" s="38">
        <f t="shared" si="7"/>
        <v>15.600000000000001</v>
      </c>
      <c r="G94" s="83">
        <f>F94+F95</f>
        <v>31.200000000000003</v>
      </c>
      <c r="H94" s="83">
        <f>G94/3</f>
        <v>10.4</v>
      </c>
      <c r="I94" s="85">
        <v>1.2</v>
      </c>
      <c r="J94" s="83">
        <f>H94-I94</f>
        <v>9.2000000000000011</v>
      </c>
    </row>
    <row r="95" spans="1:10" x14ac:dyDescent="0.25">
      <c r="A95" s="39" t="s">
        <v>101</v>
      </c>
      <c r="B95" s="38" t="s">
        <v>232</v>
      </c>
      <c r="C95" s="38">
        <v>5</v>
      </c>
      <c r="D95" s="38">
        <v>5.3</v>
      </c>
      <c r="E95" s="38">
        <v>5.3</v>
      </c>
      <c r="F95" s="38">
        <f t="shared" si="7"/>
        <v>15.600000000000001</v>
      </c>
      <c r="G95" s="84"/>
      <c r="H95" s="84"/>
      <c r="I95" s="86"/>
      <c r="J95" s="84"/>
    </row>
    <row r="96" spans="1:10" x14ac:dyDescent="0.25">
      <c r="A96" s="38" t="s">
        <v>54</v>
      </c>
      <c r="B96" s="38" t="s">
        <v>231</v>
      </c>
      <c r="C96" s="38">
        <v>4.8</v>
      </c>
      <c r="D96" s="38">
        <v>5.2</v>
      </c>
      <c r="E96" s="38">
        <v>5</v>
      </c>
      <c r="F96" s="38">
        <f t="shared" si="7"/>
        <v>15</v>
      </c>
      <c r="G96" s="83">
        <f>F96+F97</f>
        <v>30</v>
      </c>
      <c r="H96" s="83">
        <f>G96/3</f>
        <v>10</v>
      </c>
      <c r="I96" s="85">
        <v>0.9</v>
      </c>
      <c r="J96" s="83">
        <f>H96-I96</f>
        <v>9.1</v>
      </c>
    </row>
    <row r="97" spans="1:10" x14ac:dyDescent="0.25">
      <c r="A97" s="39" t="s">
        <v>101</v>
      </c>
      <c r="B97" s="38" t="s">
        <v>232</v>
      </c>
      <c r="C97" s="38">
        <v>4.8</v>
      </c>
      <c r="D97" s="38">
        <v>5.2</v>
      </c>
      <c r="E97" s="38">
        <v>5</v>
      </c>
      <c r="F97" s="38">
        <f t="shared" si="7"/>
        <v>15</v>
      </c>
      <c r="G97" s="84"/>
      <c r="H97" s="84"/>
      <c r="I97" s="86"/>
      <c r="J97" s="84"/>
    </row>
    <row r="98" spans="1:10" x14ac:dyDescent="0.25">
      <c r="A98" s="38" t="s">
        <v>55</v>
      </c>
      <c r="B98" s="38" t="s">
        <v>231</v>
      </c>
      <c r="C98" s="38">
        <v>1.7</v>
      </c>
      <c r="D98" s="38">
        <v>1.5</v>
      </c>
      <c r="E98" s="38">
        <v>1.2</v>
      </c>
      <c r="F98" s="38">
        <f t="shared" si="7"/>
        <v>4.4000000000000004</v>
      </c>
      <c r="G98" s="83">
        <f>F98+F99</f>
        <v>8.8000000000000007</v>
      </c>
      <c r="H98" s="83">
        <f>G98/3</f>
        <v>2.9333333333333336</v>
      </c>
      <c r="I98" s="85">
        <v>0.2</v>
      </c>
      <c r="J98" s="83">
        <f>H98-I98</f>
        <v>2.7333333333333334</v>
      </c>
    </row>
    <row r="99" spans="1:10" x14ac:dyDescent="0.25">
      <c r="A99" s="39" t="s">
        <v>99</v>
      </c>
      <c r="B99" s="38" t="s">
        <v>232</v>
      </c>
      <c r="C99" s="38">
        <v>1.7</v>
      </c>
      <c r="D99" s="38">
        <v>1.5</v>
      </c>
      <c r="E99" s="38">
        <v>1.2</v>
      </c>
      <c r="F99" s="38">
        <f t="shared" si="7"/>
        <v>4.4000000000000004</v>
      </c>
      <c r="G99" s="84"/>
      <c r="H99" s="84"/>
      <c r="I99" s="86"/>
      <c r="J99" s="84"/>
    </row>
    <row r="100" spans="1:10" x14ac:dyDescent="0.25">
      <c r="A100" s="38" t="s">
        <v>56</v>
      </c>
      <c r="B100" s="38" t="s">
        <v>231</v>
      </c>
      <c r="C100" s="38">
        <v>1.8</v>
      </c>
      <c r="D100" s="38">
        <v>1.7</v>
      </c>
      <c r="E100" s="38">
        <v>1.6</v>
      </c>
      <c r="F100" s="38">
        <f t="shared" si="7"/>
        <v>5.0999999999999996</v>
      </c>
      <c r="G100" s="83">
        <f>F100+F101</f>
        <v>10.199999999999999</v>
      </c>
      <c r="H100" s="83">
        <f>G100/3</f>
        <v>3.4</v>
      </c>
      <c r="I100" s="85">
        <v>1.2</v>
      </c>
      <c r="J100" s="83">
        <f>H100-I100</f>
        <v>2.2000000000000002</v>
      </c>
    </row>
    <row r="101" spans="1:10" x14ac:dyDescent="0.25">
      <c r="A101" s="39" t="s">
        <v>98</v>
      </c>
      <c r="B101" s="38" t="s">
        <v>232</v>
      </c>
      <c r="C101" s="38">
        <v>1.8</v>
      </c>
      <c r="D101" s="38">
        <v>1.7</v>
      </c>
      <c r="E101" s="38">
        <v>1.6</v>
      </c>
      <c r="F101" s="38">
        <f t="shared" si="7"/>
        <v>5.0999999999999996</v>
      </c>
      <c r="G101" s="84"/>
      <c r="H101" s="84"/>
      <c r="I101" s="86"/>
      <c r="J101" s="84"/>
    </row>
    <row r="102" spans="1:10" x14ac:dyDescent="0.25">
      <c r="A102" s="38" t="s">
        <v>57</v>
      </c>
      <c r="B102" s="38" t="s">
        <v>231</v>
      </c>
      <c r="C102" s="38">
        <v>5.7</v>
      </c>
      <c r="D102" s="38">
        <v>5.7</v>
      </c>
      <c r="E102" s="38">
        <v>6</v>
      </c>
      <c r="F102" s="38">
        <f t="shared" si="7"/>
        <v>17.399999999999999</v>
      </c>
      <c r="G102" s="83">
        <f>F102+F103</f>
        <v>34.6</v>
      </c>
      <c r="H102" s="83">
        <f>G102/3</f>
        <v>11.533333333333333</v>
      </c>
      <c r="I102" s="85">
        <v>0.6</v>
      </c>
      <c r="J102" s="83">
        <f>H102-I102</f>
        <v>10.933333333333334</v>
      </c>
    </row>
    <row r="103" spans="1:10" x14ac:dyDescent="0.25">
      <c r="A103" s="39" t="s">
        <v>95</v>
      </c>
      <c r="B103" s="38" t="s">
        <v>232</v>
      </c>
      <c r="C103" s="38">
        <v>5.7</v>
      </c>
      <c r="D103" s="38">
        <v>5.6</v>
      </c>
      <c r="E103" s="38">
        <v>5.9</v>
      </c>
      <c r="F103" s="38">
        <f t="shared" si="7"/>
        <v>17.200000000000003</v>
      </c>
      <c r="G103" s="84"/>
      <c r="H103" s="84"/>
      <c r="I103" s="86"/>
      <c r="J103" s="84"/>
    </row>
    <row r="104" spans="1:10" x14ac:dyDescent="0.25">
      <c r="A104" s="38" t="s">
        <v>58</v>
      </c>
      <c r="B104" s="38" t="s">
        <v>231</v>
      </c>
      <c r="C104" s="38">
        <v>4.3</v>
      </c>
      <c r="D104" s="38">
        <v>4</v>
      </c>
      <c r="E104" s="38">
        <v>4</v>
      </c>
      <c r="F104" s="38">
        <f t="shared" si="7"/>
        <v>12.3</v>
      </c>
      <c r="G104" s="83">
        <f>F104+F105</f>
        <v>24.7</v>
      </c>
      <c r="H104" s="83">
        <f>G104/3</f>
        <v>8.2333333333333325</v>
      </c>
      <c r="I104" s="85">
        <v>0.2</v>
      </c>
      <c r="J104" s="83">
        <f>H104-I104</f>
        <v>8.0333333333333332</v>
      </c>
    </row>
    <row r="105" spans="1:10" x14ac:dyDescent="0.25">
      <c r="A105" s="39" t="s">
        <v>95</v>
      </c>
      <c r="B105" s="38" t="s">
        <v>232</v>
      </c>
      <c r="C105" s="38">
        <v>4.3</v>
      </c>
      <c r="D105" s="38">
        <v>4.0999999999999996</v>
      </c>
      <c r="E105" s="38">
        <v>4</v>
      </c>
      <c r="F105" s="38">
        <f t="shared" si="7"/>
        <v>12.399999999999999</v>
      </c>
      <c r="G105" s="84"/>
      <c r="H105" s="84"/>
      <c r="I105" s="86"/>
      <c r="J105" s="84"/>
    </row>
    <row r="106" spans="1:10" ht="15.75" thickBot="1" x14ac:dyDescent="0.3"/>
    <row r="107" spans="1:10" ht="15.75" thickBot="1" x14ac:dyDescent="0.3">
      <c r="A107" s="87" t="s">
        <v>252</v>
      </c>
      <c r="B107" s="88"/>
      <c r="C107" s="89"/>
      <c r="J107" s="35"/>
    </row>
    <row r="108" spans="1:10" x14ac:dyDescent="0.25">
      <c r="A108" s="42"/>
      <c r="B108" s="42"/>
      <c r="C108" s="42"/>
      <c r="J108" s="35"/>
    </row>
    <row r="109" spans="1:10" x14ac:dyDescent="0.25">
      <c r="A109" s="37" t="s">
        <v>223</v>
      </c>
      <c r="B109" s="37"/>
      <c r="C109" s="37" t="s">
        <v>224</v>
      </c>
      <c r="D109" s="37" t="s">
        <v>225</v>
      </c>
      <c r="E109" s="37" t="s">
        <v>226</v>
      </c>
      <c r="F109" s="37" t="s">
        <v>227</v>
      </c>
      <c r="G109" s="37" t="s">
        <v>228</v>
      </c>
      <c r="H109" s="37" t="s">
        <v>229</v>
      </c>
      <c r="I109" s="37"/>
      <c r="J109" s="37" t="s">
        <v>228</v>
      </c>
    </row>
    <row r="110" spans="1:10" x14ac:dyDescent="0.25">
      <c r="A110" s="38" t="s">
        <v>60</v>
      </c>
      <c r="B110" s="38" t="s">
        <v>231</v>
      </c>
      <c r="C110" s="38"/>
      <c r="D110" s="38"/>
      <c r="E110" s="38"/>
      <c r="F110" s="38">
        <f>SUM(C110:E110)</f>
        <v>0</v>
      </c>
      <c r="G110" s="83">
        <f>F110+F111</f>
        <v>0</v>
      </c>
      <c r="H110" s="83">
        <f>G110/3</f>
        <v>0</v>
      </c>
      <c r="I110" s="85"/>
      <c r="J110" s="83">
        <f>H110-I110</f>
        <v>0</v>
      </c>
    </row>
    <row r="111" spans="1:10" x14ac:dyDescent="0.25">
      <c r="A111" s="39" t="s">
        <v>101</v>
      </c>
      <c r="B111" s="38" t="s">
        <v>232</v>
      </c>
      <c r="C111" s="38"/>
      <c r="D111" s="38"/>
      <c r="E111" s="38"/>
      <c r="F111" s="38">
        <f t="shared" ref="F111" si="8">SUM(C111:E111)</f>
        <v>0</v>
      </c>
      <c r="G111" s="84"/>
      <c r="H111" s="84"/>
      <c r="I111" s="86"/>
      <c r="J111" s="84"/>
    </row>
    <row r="112" spans="1:10" s="43" customFormat="1" ht="15.75" thickBot="1" x14ac:dyDescent="0.3"/>
    <row r="113" spans="1:9" ht="15.75" thickBot="1" x14ac:dyDescent="0.3">
      <c r="A113" s="87" t="s">
        <v>253</v>
      </c>
      <c r="B113" s="88"/>
      <c r="C113" s="88"/>
      <c r="D113" s="89"/>
    </row>
    <row r="114" spans="1:9" x14ac:dyDescent="0.25">
      <c r="A114" s="36"/>
      <c r="B114" s="36"/>
      <c r="C114" s="36"/>
    </row>
    <row r="115" spans="1:9" x14ac:dyDescent="0.25">
      <c r="A115" s="90" t="s">
        <v>235</v>
      </c>
      <c r="B115" s="91"/>
      <c r="C115" s="37" t="s">
        <v>236</v>
      </c>
      <c r="D115" s="37" t="s">
        <v>237</v>
      </c>
      <c r="E115" s="37" t="s">
        <v>238</v>
      </c>
      <c r="F115" s="37" t="s">
        <v>239</v>
      </c>
      <c r="G115" s="37" t="s">
        <v>228</v>
      </c>
      <c r="H115" s="37" t="s">
        <v>230</v>
      </c>
      <c r="I115" s="37" t="s">
        <v>228</v>
      </c>
    </row>
    <row r="116" spans="1:9" x14ac:dyDescent="0.25">
      <c r="A116" s="44" t="s">
        <v>8</v>
      </c>
      <c r="B116" s="92" t="s">
        <v>240</v>
      </c>
      <c r="C116" s="92">
        <v>1.1000000000000001</v>
      </c>
      <c r="D116" s="92">
        <v>1</v>
      </c>
      <c r="E116" s="92">
        <v>1.3</v>
      </c>
      <c r="F116" s="92">
        <f>SUM(C116:E117)</f>
        <v>3.4000000000000004</v>
      </c>
      <c r="G116" s="94">
        <f>F116/3</f>
        <v>1.1333333333333335</v>
      </c>
      <c r="H116" s="92">
        <v>0.4</v>
      </c>
      <c r="I116" s="94">
        <f>G116-H116</f>
        <v>0.7333333333333335</v>
      </c>
    </row>
    <row r="117" spans="1:9" x14ac:dyDescent="0.25">
      <c r="A117" s="45" t="s">
        <v>95</v>
      </c>
      <c r="B117" s="93"/>
      <c r="C117" s="93"/>
      <c r="D117" s="93"/>
      <c r="E117" s="93"/>
      <c r="F117" s="93"/>
      <c r="G117" s="95"/>
      <c r="H117" s="93"/>
      <c r="I117" s="95"/>
    </row>
    <row r="118" spans="1:9" x14ac:dyDescent="0.25">
      <c r="A118" s="44" t="s">
        <v>21</v>
      </c>
      <c r="B118" s="92" t="s">
        <v>240</v>
      </c>
      <c r="C118" s="92">
        <v>2.1</v>
      </c>
      <c r="D118" s="92">
        <v>2.2999999999999998</v>
      </c>
      <c r="E118" s="92">
        <v>2.2999999999999998</v>
      </c>
      <c r="F118" s="92">
        <f t="shared" ref="F118" si="9">SUM(C118:E119)</f>
        <v>6.7</v>
      </c>
      <c r="G118" s="94">
        <f>F118/3</f>
        <v>2.2333333333333334</v>
      </c>
      <c r="H118" s="92">
        <v>0</v>
      </c>
      <c r="I118" s="94">
        <f>G118-H118</f>
        <v>2.2333333333333334</v>
      </c>
    </row>
    <row r="119" spans="1:9" x14ac:dyDescent="0.25">
      <c r="A119" s="45" t="s">
        <v>99</v>
      </c>
      <c r="B119" s="93"/>
      <c r="C119" s="93"/>
      <c r="D119" s="93"/>
      <c r="E119" s="93"/>
      <c r="F119" s="93"/>
      <c r="G119" s="95"/>
      <c r="H119" s="93"/>
      <c r="I119" s="95"/>
    </row>
    <row r="120" spans="1:9" x14ac:dyDescent="0.25">
      <c r="A120" s="44" t="s">
        <v>22</v>
      </c>
      <c r="B120" s="92" t="s">
        <v>240</v>
      </c>
      <c r="C120" s="92">
        <v>1.3</v>
      </c>
      <c r="D120" s="92">
        <v>1.3</v>
      </c>
      <c r="E120" s="92">
        <v>1.5</v>
      </c>
      <c r="F120" s="92">
        <f t="shared" ref="F120" si="10">SUM(C120:E121)</f>
        <v>4.0999999999999996</v>
      </c>
      <c r="G120" s="94">
        <f>F120/3</f>
        <v>1.3666666666666665</v>
      </c>
      <c r="H120" s="92">
        <v>0.6</v>
      </c>
      <c r="I120" s="94">
        <f>G120-H120</f>
        <v>0.7666666666666665</v>
      </c>
    </row>
    <row r="121" spans="1:9" x14ac:dyDescent="0.25">
      <c r="A121" s="45" t="s">
        <v>101</v>
      </c>
      <c r="B121" s="93"/>
      <c r="C121" s="93"/>
      <c r="D121" s="93"/>
      <c r="E121" s="93"/>
      <c r="F121" s="93"/>
      <c r="G121" s="95"/>
      <c r="H121" s="93"/>
      <c r="I121" s="95"/>
    </row>
    <row r="122" spans="1:9" x14ac:dyDescent="0.25">
      <c r="A122" s="44" t="s">
        <v>15</v>
      </c>
      <c r="B122" s="92" t="s">
        <v>240</v>
      </c>
      <c r="C122" s="92">
        <v>1.7</v>
      </c>
      <c r="D122" s="92">
        <v>1.9</v>
      </c>
      <c r="E122" s="92">
        <v>1.9</v>
      </c>
      <c r="F122" s="92">
        <f>SUM(C122:E123)</f>
        <v>5.5</v>
      </c>
      <c r="G122" s="94">
        <f>F122/3</f>
        <v>1.8333333333333333</v>
      </c>
      <c r="H122" s="92">
        <v>0.2</v>
      </c>
      <c r="I122" s="94">
        <f>G122-H122</f>
        <v>1.6333333333333333</v>
      </c>
    </row>
    <row r="123" spans="1:9" x14ac:dyDescent="0.25">
      <c r="A123" s="45" t="s">
        <v>101</v>
      </c>
      <c r="B123" s="93"/>
      <c r="C123" s="93"/>
      <c r="D123" s="93"/>
      <c r="E123" s="93"/>
      <c r="F123" s="93"/>
      <c r="G123" s="95"/>
      <c r="H123" s="93"/>
      <c r="I123" s="95"/>
    </row>
    <row r="124" spans="1:9" x14ac:dyDescent="0.25">
      <c r="A124" s="44" t="s">
        <v>23</v>
      </c>
      <c r="B124" s="92" t="s">
        <v>240</v>
      </c>
      <c r="C124" s="92">
        <v>1.2</v>
      </c>
      <c r="D124" s="92">
        <v>1.2</v>
      </c>
      <c r="E124" s="92">
        <v>1.4</v>
      </c>
      <c r="F124" s="92">
        <f t="shared" ref="F124" si="11">SUM(C124:E125)</f>
        <v>3.8</v>
      </c>
      <c r="G124" s="94">
        <f>F124/3</f>
        <v>1.2666666666666666</v>
      </c>
      <c r="H124" s="92">
        <v>0.6</v>
      </c>
      <c r="I124" s="94">
        <f>G124-H124</f>
        <v>0.66666666666666663</v>
      </c>
    </row>
    <row r="125" spans="1:9" x14ac:dyDescent="0.25">
      <c r="A125" s="45" t="s">
        <v>101</v>
      </c>
      <c r="B125" s="93"/>
      <c r="C125" s="93"/>
      <c r="D125" s="93"/>
      <c r="E125" s="93"/>
      <c r="F125" s="93"/>
      <c r="G125" s="95"/>
      <c r="H125" s="93"/>
      <c r="I125" s="95"/>
    </row>
    <row r="126" spans="1:9" x14ac:dyDescent="0.25">
      <c r="A126" s="44" t="s">
        <v>16</v>
      </c>
      <c r="B126" s="92" t="s">
        <v>240</v>
      </c>
      <c r="C126" s="92">
        <v>1</v>
      </c>
      <c r="D126" s="92">
        <v>1</v>
      </c>
      <c r="E126" s="92">
        <v>1</v>
      </c>
      <c r="F126" s="92">
        <f t="shared" ref="F126" si="12">SUM(C126:E127)</f>
        <v>3</v>
      </c>
      <c r="G126" s="94">
        <f>F126/3</f>
        <v>1</v>
      </c>
      <c r="H126" s="92">
        <v>0.4</v>
      </c>
      <c r="I126" s="94">
        <f>G126-H126</f>
        <v>0.6</v>
      </c>
    </row>
    <row r="127" spans="1:9" x14ac:dyDescent="0.25">
      <c r="A127" s="45" t="s">
        <v>95</v>
      </c>
      <c r="B127" s="93"/>
      <c r="C127" s="93"/>
      <c r="D127" s="93"/>
      <c r="E127" s="93"/>
      <c r="F127" s="93"/>
      <c r="G127" s="95"/>
      <c r="H127" s="93"/>
      <c r="I127" s="95"/>
    </row>
    <row r="128" spans="1:9" ht="15.75" thickBot="1" x14ac:dyDescent="0.3">
      <c r="A128" s="46"/>
      <c r="B128" s="46"/>
      <c r="C128" s="46"/>
      <c r="D128" s="46"/>
      <c r="E128" s="46"/>
      <c r="F128" s="46"/>
      <c r="G128" s="46"/>
      <c r="H128" s="46"/>
      <c r="I128" s="46"/>
    </row>
    <row r="129" spans="1:9" ht="15.75" thickBot="1" x14ac:dyDescent="0.3">
      <c r="A129" s="87" t="s">
        <v>254</v>
      </c>
      <c r="B129" s="88"/>
      <c r="C129" s="88"/>
      <c r="D129" s="89"/>
      <c r="E129" s="46"/>
      <c r="F129" s="46"/>
      <c r="G129" s="46"/>
      <c r="H129" s="46"/>
      <c r="I129" s="46"/>
    </row>
    <row r="130" spans="1:9" x14ac:dyDescent="0.25">
      <c r="A130" s="47"/>
      <c r="B130" s="47"/>
      <c r="C130" s="47"/>
      <c r="D130" s="46"/>
      <c r="E130" s="46"/>
      <c r="F130" s="46"/>
      <c r="G130" s="46"/>
      <c r="H130" s="46"/>
      <c r="I130" s="46"/>
    </row>
    <row r="131" spans="1:9" x14ac:dyDescent="0.25">
      <c r="A131" s="99" t="s">
        <v>235</v>
      </c>
      <c r="B131" s="100"/>
      <c r="C131" s="48" t="s">
        <v>236</v>
      </c>
      <c r="D131" s="48" t="s">
        <v>237</v>
      </c>
      <c r="E131" s="48" t="s">
        <v>238</v>
      </c>
      <c r="F131" s="48" t="s">
        <v>239</v>
      </c>
      <c r="G131" s="48" t="s">
        <v>228</v>
      </c>
      <c r="H131" s="48" t="s">
        <v>230</v>
      </c>
      <c r="I131" s="48" t="s">
        <v>228</v>
      </c>
    </row>
    <row r="132" spans="1:9" x14ac:dyDescent="0.25">
      <c r="A132" s="44" t="s">
        <v>26</v>
      </c>
      <c r="B132" s="92" t="s">
        <v>240</v>
      </c>
      <c r="C132" s="92">
        <v>2.6</v>
      </c>
      <c r="D132" s="92">
        <v>2.9</v>
      </c>
      <c r="E132" s="92">
        <v>2.8</v>
      </c>
      <c r="F132" s="92">
        <f>SUM(C132:E133)</f>
        <v>8.3000000000000007</v>
      </c>
      <c r="G132" s="94">
        <f>F132/3</f>
        <v>2.7666666666666671</v>
      </c>
      <c r="H132" s="92">
        <v>0.4</v>
      </c>
      <c r="I132" s="94">
        <f>G132-H132</f>
        <v>2.3666666666666671</v>
      </c>
    </row>
    <row r="133" spans="1:9" x14ac:dyDescent="0.25">
      <c r="A133" s="45" t="s">
        <v>95</v>
      </c>
      <c r="B133" s="93"/>
      <c r="C133" s="93"/>
      <c r="D133" s="93"/>
      <c r="E133" s="93"/>
      <c r="F133" s="93"/>
      <c r="G133" s="95"/>
      <c r="H133" s="93"/>
      <c r="I133" s="95"/>
    </row>
    <row r="134" spans="1:9" x14ac:dyDescent="0.25">
      <c r="A134" s="44" t="s">
        <v>27</v>
      </c>
      <c r="B134" s="92" t="s">
        <v>240</v>
      </c>
      <c r="C134" s="92">
        <v>2.4</v>
      </c>
      <c r="D134" s="92">
        <v>2.7</v>
      </c>
      <c r="E134" s="92">
        <v>2.9</v>
      </c>
      <c r="F134" s="92">
        <f>SUM(C134:E135)</f>
        <v>8</v>
      </c>
      <c r="G134" s="94">
        <f>F134/3</f>
        <v>2.6666666666666665</v>
      </c>
      <c r="H134" s="92">
        <v>0.2</v>
      </c>
      <c r="I134" s="94">
        <f>G134-H134</f>
        <v>2.4666666666666663</v>
      </c>
    </row>
    <row r="135" spans="1:9" x14ac:dyDescent="0.25">
      <c r="A135" s="45" t="s">
        <v>101</v>
      </c>
      <c r="B135" s="93"/>
      <c r="C135" s="93"/>
      <c r="D135" s="93"/>
      <c r="E135" s="93"/>
      <c r="F135" s="93"/>
      <c r="G135" s="95"/>
      <c r="H135" s="93"/>
      <c r="I135" s="95"/>
    </row>
    <row r="136" spans="1:9" x14ac:dyDescent="0.25">
      <c r="A136" s="44" t="s">
        <v>28</v>
      </c>
      <c r="B136" s="92" t="s">
        <v>240</v>
      </c>
      <c r="C136" s="92">
        <v>2.2000000000000002</v>
      </c>
      <c r="D136" s="92">
        <v>2.6</v>
      </c>
      <c r="E136" s="92">
        <v>2.2999999999999998</v>
      </c>
      <c r="F136" s="92">
        <f>SUM(C136:E137)</f>
        <v>7.1000000000000005</v>
      </c>
      <c r="G136" s="94">
        <f>F136/3</f>
        <v>2.3666666666666667</v>
      </c>
      <c r="H136" s="92">
        <v>0.2</v>
      </c>
      <c r="I136" s="94">
        <f>G136-H136</f>
        <v>2.1666666666666665</v>
      </c>
    </row>
    <row r="137" spans="1:9" x14ac:dyDescent="0.25">
      <c r="A137" s="45" t="s">
        <v>101</v>
      </c>
      <c r="B137" s="93"/>
      <c r="C137" s="93"/>
      <c r="D137" s="93"/>
      <c r="E137" s="93"/>
      <c r="F137" s="93"/>
      <c r="G137" s="95"/>
      <c r="H137" s="93"/>
      <c r="I137" s="95"/>
    </row>
    <row r="138" spans="1:9" x14ac:dyDescent="0.25">
      <c r="A138" s="44" t="s">
        <v>29</v>
      </c>
      <c r="B138" s="92" t="s">
        <v>240</v>
      </c>
      <c r="C138" s="92">
        <v>2.5</v>
      </c>
      <c r="D138" s="92">
        <v>2.8</v>
      </c>
      <c r="E138" s="92">
        <v>2.6</v>
      </c>
      <c r="F138" s="92">
        <f>SUM(C138:E139)</f>
        <v>7.9</v>
      </c>
      <c r="G138" s="94">
        <f>F138/3</f>
        <v>2.6333333333333333</v>
      </c>
      <c r="H138" s="92">
        <v>0</v>
      </c>
      <c r="I138" s="94">
        <f>G138-H138</f>
        <v>2.6333333333333333</v>
      </c>
    </row>
    <row r="139" spans="1:9" x14ac:dyDescent="0.25">
      <c r="A139" s="45" t="s">
        <v>101</v>
      </c>
      <c r="B139" s="93"/>
      <c r="C139" s="93"/>
      <c r="D139" s="93"/>
      <c r="E139" s="93"/>
      <c r="F139" s="93"/>
      <c r="G139" s="95"/>
      <c r="H139" s="93"/>
      <c r="I139" s="95"/>
    </row>
    <row r="140" spans="1:9" ht="15.75" thickBot="1" x14ac:dyDescent="0.3">
      <c r="A140" s="46"/>
      <c r="B140" s="46"/>
      <c r="C140" s="46"/>
      <c r="D140" s="46"/>
      <c r="E140" s="46"/>
      <c r="F140" s="46"/>
      <c r="G140" s="46"/>
      <c r="H140" s="46"/>
      <c r="I140" s="46"/>
    </row>
    <row r="141" spans="1:9" ht="15.75" thickBot="1" x14ac:dyDescent="0.3">
      <c r="A141" s="87" t="s">
        <v>255</v>
      </c>
      <c r="B141" s="88"/>
      <c r="C141" s="88"/>
      <c r="D141" s="89"/>
      <c r="E141" s="46"/>
      <c r="F141" s="46"/>
      <c r="G141" s="46"/>
      <c r="H141" s="46"/>
      <c r="I141" s="46"/>
    </row>
    <row r="142" spans="1:9" x14ac:dyDescent="0.25">
      <c r="A142" s="47"/>
      <c r="B142" s="47"/>
      <c r="C142" s="47"/>
      <c r="D142" s="46"/>
      <c r="E142" s="46"/>
      <c r="F142" s="46"/>
      <c r="G142" s="46"/>
      <c r="H142" s="46"/>
      <c r="I142" s="46"/>
    </row>
    <row r="143" spans="1:9" x14ac:dyDescent="0.25">
      <c r="A143" s="99" t="s">
        <v>235</v>
      </c>
      <c r="B143" s="100"/>
      <c r="C143" s="48" t="s">
        <v>236</v>
      </c>
      <c r="D143" s="48" t="s">
        <v>237</v>
      </c>
      <c r="E143" s="48" t="s">
        <v>238</v>
      </c>
      <c r="F143" s="48" t="s">
        <v>239</v>
      </c>
      <c r="G143" s="48" t="s">
        <v>228</v>
      </c>
      <c r="H143" s="48" t="s">
        <v>230</v>
      </c>
      <c r="I143" s="48" t="s">
        <v>228</v>
      </c>
    </row>
    <row r="144" spans="1:9" x14ac:dyDescent="0.25">
      <c r="A144" s="44" t="s">
        <v>32</v>
      </c>
      <c r="B144" s="92" t="s">
        <v>240</v>
      </c>
      <c r="C144" s="92">
        <v>4.2</v>
      </c>
      <c r="D144" s="92">
        <v>4</v>
      </c>
      <c r="E144" s="92">
        <v>4</v>
      </c>
      <c r="F144" s="92">
        <f>SUM(C144:E145)</f>
        <v>12.2</v>
      </c>
      <c r="G144" s="94">
        <f>F144/3</f>
        <v>4.0666666666666664</v>
      </c>
      <c r="H144" s="92">
        <v>0.6</v>
      </c>
      <c r="I144" s="94">
        <f>G144-H144</f>
        <v>3.4666666666666663</v>
      </c>
    </row>
    <row r="145" spans="1:9" x14ac:dyDescent="0.25">
      <c r="A145" s="45" t="s">
        <v>95</v>
      </c>
      <c r="B145" s="93"/>
      <c r="C145" s="93"/>
      <c r="D145" s="93"/>
      <c r="E145" s="93"/>
      <c r="F145" s="93"/>
      <c r="G145" s="95"/>
      <c r="H145" s="93"/>
      <c r="I145" s="95"/>
    </row>
    <row r="146" spans="1:9" x14ac:dyDescent="0.25">
      <c r="A146" s="44" t="s">
        <v>49</v>
      </c>
      <c r="B146" s="92" t="s">
        <v>240</v>
      </c>
      <c r="C146" s="92">
        <v>4.7</v>
      </c>
      <c r="D146" s="92">
        <v>4.9000000000000004</v>
      </c>
      <c r="E146" s="92">
        <v>4.9000000000000004</v>
      </c>
      <c r="F146" s="92">
        <f>SUM(C146:E147)</f>
        <v>14.500000000000002</v>
      </c>
      <c r="G146" s="94">
        <f>F146/3</f>
        <v>4.8333333333333339</v>
      </c>
      <c r="H146" s="92">
        <v>0.2</v>
      </c>
      <c r="I146" s="94">
        <f>G146-H146</f>
        <v>4.6333333333333337</v>
      </c>
    </row>
    <row r="147" spans="1:9" x14ac:dyDescent="0.25">
      <c r="A147" s="45" t="s">
        <v>99</v>
      </c>
      <c r="B147" s="93"/>
      <c r="C147" s="93"/>
      <c r="D147" s="93"/>
      <c r="E147" s="93"/>
      <c r="F147" s="93"/>
      <c r="G147" s="95"/>
      <c r="H147" s="93"/>
      <c r="I147" s="95"/>
    </row>
    <row r="148" spans="1:9" x14ac:dyDescent="0.25">
      <c r="A148" s="44" t="s">
        <v>33</v>
      </c>
      <c r="B148" s="92" t="s">
        <v>240</v>
      </c>
      <c r="C148" s="92">
        <v>3.7</v>
      </c>
      <c r="D148" s="92">
        <v>3.6</v>
      </c>
      <c r="E148" s="92">
        <v>3.6</v>
      </c>
      <c r="F148" s="92">
        <f>SUM(C148:E149)</f>
        <v>10.9</v>
      </c>
      <c r="G148" s="94">
        <f>F148/3</f>
        <v>3.6333333333333333</v>
      </c>
      <c r="H148" s="92">
        <v>1.3</v>
      </c>
      <c r="I148" s="94">
        <f>G148-H148</f>
        <v>2.333333333333333</v>
      </c>
    </row>
    <row r="149" spans="1:9" x14ac:dyDescent="0.25">
      <c r="A149" s="45" t="s">
        <v>95</v>
      </c>
      <c r="B149" s="93"/>
      <c r="C149" s="93"/>
      <c r="D149" s="93"/>
      <c r="E149" s="93"/>
      <c r="F149" s="93"/>
      <c r="G149" s="95"/>
      <c r="H149" s="93"/>
      <c r="I149" s="95"/>
    </row>
    <row r="150" spans="1:9" x14ac:dyDescent="0.25">
      <c r="A150" s="44" t="s">
        <v>65</v>
      </c>
      <c r="B150" s="92" t="s">
        <v>240</v>
      </c>
      <c r="C150" s="92">
        <v>2.5</v>
      </c>
      <c r="D150" s="92">
        <v>2.4</v>
      </c>
      <c r="E150" s="92">
        <v>2.5</v>
      </c>
      <c r="F150" s="92">
        <f>SUM(C150:E151)</f>
        <v>7.4</v>
      </c>
      <c r="G150" s="94">
        <f>F150/3</f>
        <v>2.4666666666666668</v>
      </c>
      <c r="H150" s="92">
        <v>0.8</v>
      </c>
      <c r="I150" s="94">
        <f>G150-H150</f>
        <v>1.6666666666666667</v>
      </c>
    </row>
    <row r="151" spans="1:9" x14ac:dyDescent="0.25">
      <c r="A151" s="45" t="s">
        <v>95</v>
      </c>
      <c r="B151" s="93"/>
      <c r="C151" s="93"/>
      <c r="D151" s="93"/>
      <c r="E151" s="93"/>
      <c r="F151" s="93"/>
      <c r="G151" s="95"/>
      <c r="H151" s="93"/>
      <c r="I151" s="95"/>
    </row>
    <row r="152" spans="1:9" x14ac:dyDescent="0.25">
      <c r="A152" s="44" t="s">
        <v>50</v>
      </c>
      <c r="B152" s="92" t="s">
        <v>240</v>
      </c>
      <c r="C152" s="92">
        <v>4</v>
      </c>
      <c r="D152" s="92">
        <v>4.2</v>
      </c>
      <c r="E152" s="92">
        <v>4.0999999999999996</v>
      </c>
      <c r="F152" s="92">
        <f>SUM(C152:E153)</f>
        <v>12.299999999999999</v>
      </c>
      <c r="G152" s="94">
        <f>F152/3</f>
        <v>4.0999999999999996</v>
      </c>
      <c r="H152" s="92">
        <v>0.4</v>
      </c>
      <c r="I152" s="94">
        <f>G152-H152</f>
        <v>3.6999999999999997</v>
      </c>
    </row>
    <row r="153" spans="1:9" x14ac:dyDescent="0.25">
      <c r="A153" s="45" t="s">
        <v>99</v>
      </c>
      <c r="B153" s="93"/>
      <c r="C153" s="93"/>
      <c r="D153" s="93"/>
      <c r="E153" s="93"/>
      <c r="F153" s="93"/>
      <c r="G153" s="95"/>
      <c r="H153" s="93"/>
      <c r="I153" s="95"/>
    </row>
    <row r="154" spans="1:9" x14ac:dyDescent="0.25">
      <c r="A154" s="44" t="s">
        <v>43</v>
      </c>
      <c r="B154" s="92" t="s">
        <v>240</v>
      </c>
      <c r="C154" s="92">
        <v>6</v>
      </c>
      <c r="D154" s="92">
        <v>6.3</v>
      </c>
      <c r="E154" s="92">
        <v>6.3</v>
      </c>
      <c r="F154" s="92">
        <f>SUM(C154:E155)</f>
        <v>18.600000000000001</v>
      </c>
      <c r="G154" s="94">
        <f>F154/3</f>
        <v>6.2</v>
      </c>
      <c r="H154" s="92">
        <v>0</v>
      </c>
      <c r="I154" s="94">
        <f>G154-H154</f>
        <v>6.2</v>
      </c>
    </row>
    <row r="155" spans="1:9" x14ac:dyDescent="0.25">
      <c r="A155" s="45" t="s">
        <v>101</v>
      </c>
      <c r="B155" s="93"/>
      <c r="C155" s="93"/>
      <c r="D155" s="93"/>
      <c r="E155" s="93"/>
      <c r="F155" s="93"/>
      <c r="G155" s="95"/>
      <c r="H155" s="93"/>
      <c r="I155" s="95"/>
    </row>
    <row r="156" spans="1:9" x14ac:dyDescent="0.25">
      <c r="A156" s="44" t="s">
        <v>44</v>
      </c>
      <c r="B156" s="92" t="s">
        <v>240</v>
      </c>
      <c r="C156" s="92">
        <v>4.0999999999999996</v>
      </c>
      <c r="D156" s="92">
        <v>4.3</v>
      </c>
      <c r="E156" s="92">
        <v>4.3</v>
      </c>
      <c r="F156" s="92">
        <f>SUM(C156:E157)</f>
        <v>12.7</v>
      </c>
      <c r="G156" s="94">
        <f>F156/3</f>
        <v>4.2333333333333334</v>
      </c>
      <c r="H156" s="92">
        <v>0.6</v>
      </c>
      <c r="I156" s="94">
        <f>G156-H156</f>
        <v>3.6333333333333333</v>
      </c>
    </row>
    <row r="157" spans="1:9" x14ac:dyDescent="0.25">
      <c r="A157" s="45" t="s">
        <v>95</v>
      </c>
      <c r="B157" s="93"/>
      <c r="C157" s="93"/>
      <c r="D157" s="93"/>
      <c r="E157" s="93"/>
      <c r="F157" s="93"/>
      <c r="G157" s="95"/>
      <c r="H157" s="93"/>
      <c r="I157" s="95"/>
    </row>
    <row r="158" spans="1:9" s="43" customFormat="1" ht="15.75" thickBot="1" x14ac:dyDescent="0.3">
      <c r="A158" s="57"/>
      <c r="B158" s="58"/>
      <c r="C158" s="58"/>
      <c r="D158" s="58"/>
      <c r="E158" s="58"/>
      <c r="F158" s="58"/>
      <c r="G158" s="59"/>
      <c r="H158" s="58"/>
      <c r="I158" s="59"/>
    </row>
    <row r="159" spans="1:9" ht="15.75" thickBot="1" x14ac:dyDescent="0.3">
      <c r="A159" s="87" t="s">
        <v>256</v>
      </c>
      <c r="B159" s="88"/>
      <c r="C159" s="88"/>
      <c r="D159" s="89"/>
      <c r="E159" s="46"/>
      <c r="F159" s="46"/>
      <c r="G159" s="46"/>
      <c r="H159" s="46"/>
      <c r="I159" s="46"/>
    </row>
    <row r="160" spans="1:9" x14ac:dyDescent="0.25">
      <c r="A160" s="47"/>
      <c r="B160" s="47"/>
      <c r="C160" s="47"/>
      <c r="D160" s="46"/>
      <c r="E160" s="46"/>
      <c r="F160" s="46"/>
      <c r="G160" s="46"/>
      <c r="H160" s="46"/>
      <c r="I160" s="46"/>
    </row>
    <row r="161" spans="1:9" x14ac:dyDescent="0.25">
      <c r="A161" s="99" t="s">
        <v>235</v>
      </c>
      <c r="B161" s="100"/>
      <c r="C161" s="48" t="s">
        <v>236</v>
      </c>
      <c r="D161" s="48" t="s">
        <v>237</v>
      </c>
      <c r="E161" s="48" t="s">
        <v>238</v>
      </c>
      <c r="F161" s="48" t="s">
        <v>239</v>
      </c>
      <c r="G161" s="48" t="s">
        <v>228</v>
      </c>
      <c r="H161" s="48" t="s">
        <v>230</v>
      </c>
      <c r="I161" s="48" t="s">
        <v>228</v>
      </c>
    </row>
    <row r="162" spans="1:9" x14ac:dyDescent="0.25">
      <c r="A162" s="44" t="s">
        <v>53</v>
      </c>
      <c r="B162" s="92" t="s">
        <v>240</v>
      </c>
      <c r="C162" s="92">
        <v>4.5999999999999996</v>
      </c>
      <c r="D162" s="92">
        <v>4.5999999999999996</v>
      </c>
      <c r="E162" s="92">
        <v>4.5</v>
      </c>
      <c r="F162" s="92">
        <f>SUM(C162:E163)</f>
        <v>13.7</v>
      </c>
      <c r="G162" s="94">
        <f>F162/3</f>
        <v>4.5666666666666664</v>
      </c>
      <c r="H162" s="92">
        <v>0.2</v>
      </c>
      <c r="I162" s="94">
        <f>G162-H162</f>
        <v>4.3666666666666663</v>
      </c>
    </row>
    <row r="163" spans="1:9" x14ac:dyDescent="0.25">
      <c r="A163" s="45" t="s">
        <v>101</v>
      </c>
      <c r="B163" s="93"/>
      <c r="C163" s="93"/>
      <c r="D163" s="93"/>
      <c r="E163" s="93"/>
      <c r="F163" s="93"/>
      <c r="G163" s="95"/>
      <c r="H163" s="93"/>
      <c r="I163" s="95"/>
    </row>
    <row r="164" spans="1:9" x14ac:dyDescent="0.25">
      <c r="A164" s="44" t="s">
        <v>57</v>
      </c>
      <c r="B164" s="92" t="s">
        <v>240</v>
      </c>
      <c r="C164" s="92">
        <v>4.8</v>
      </c>
      <c r="D164" s="92">
        <v>4.8</v>
      </c>
      <c r="E164" s="92">
        <v>4.7</v>
      </c>
      <c r="F164" s="92">
        <f>SUM(C164:E165)</f>
        <v>14.3</v>
      </c>
      <c r="G164" s="94">
        <f>F164/3</f>
        <v>4.7666666666666666</v>
      </c>
      <c r="H164" s="92">
        <v>0.2</v>
      </c>
      <c r="I164" s="94">
        <f>G164-H164</f>
        <v>4.5666666666666664</v>
      </c>
    </row>
    <row r="165" spans="1:9" x14ac:dyDescent="0.25">
      <c r="A165" s="45" t="s">
        <v>95</v>
      </c>
      <c r="B165" s="93"/>
      <c r="C165" s="93"/>
      <c r="D165" s="93"/>
      <c r="E165" s="93"/>
      <c r="F165" s="93"/>
      <c r="G165" s="95"/>
      <c r="H165" s="93"/>
      <c r="I165" s="95"/>
    </row>
    <row r="166" spans="1:9" x14ac:dyDescent="0.25">
      <c r="A166" s="44" t="s">
        <v>60</v>
      </c>
      <c r="B166" s="92" t="s">
        <v>240</v>
      </c>
      <c r="C166" s="92">
        <v>4.7</v>
      </c>
      <c r="D166" s="92">
        <v>5</v>
      </c>
      <c r="E166" s="92">
        <v>4.5999999999999996</v>
      </c>
      <c r="F166" s="92">
        <f>SUM(C166:E167)</f>
        <v>14.299999999999999</v>
      </c>
      <c r="G166" s="94">
        <f>F166/3</f>
        <v>4.7666666666666666</v>
      </c>
      <c r="H166" s="92">
        <v>0.2</v>
      </c>
      <c r="I166" s="94">
        <f>G166-H166</f>
        <v>4.5666666666666664</v>
      </c>
    </row>
    <row r="167" spans="1:9" x14ac:dyDescent="0.25">
      <c r="A167" s="45" t="s">
        <v>101</v>
      </c>
      <c r="B167" s="93"/>
      <c r="C167" s="93"/>
      <c r="D167" s="93"/>
      <c r="E167" s="93"/>
      <c r="F167" s="93"/>
      <c r="G167" s="95"/>
      <c r="H167" s="93"/>
      <c r="I167" s="95"/>
    </row>
    <row r="168" spans="1:9" x14ac:dyDescent="0.25">
      <c r="A168" s="44" t="s">
        <v>58</v>
      </c>
      <c r="B168" s="92" t="s">
        <v>240</v>
      </c>
      <c r="C168" s="92">
        <v>3.8</v>
      </c>
      <c r="D168" s="92">
        <v>4.2</v>
      </c>
      <c r="E168" s="92">
        <v>4.3</v>
      </c>
      <c r="F168" s="92">
        <f>SUM(C168:E169)</f>
        <v>12.3</v>
      </c>
      <c r="G168" s="94">
        <f>F168/3</f>
        <v>4.1000000000000005</v>
      </c>
      <c r="H168" s="92">
        <v>0.4</v>
      </c>
      <c r="I168" s="94">
        <f>G168-H168</f>
        <v>3.7000000000000006</v>
      </c>
    </row>
    <row r="169" spans="1:9" x14ac:dyDescent="0.25">
      <c r="A169" s="45" t="s">
        <v>95</v>
      </c>
      <c r="B169" s="93"/>
      <c r="C169" s="93"/>
      <c r="D169" s="93"/>
      <c r="E169" s="93"/>
      <c r="F169" s="93"/>
      <c r="G169" s="95"/>
      <c r="H169" s="93"/>
      <c r="I169" s="95"/>
    </row>
    <row r="170" spans="1:9" ht="15.75" thickBot="1" x14ac:dyDescent="0.3">
      <c r="A170" s="47"/>
      <c r="B170" s="47"/>
      <c r="C170" s="47"/>
      <c r="D170" s="46"/>
      <c r="E170" s="46"/>
      <c r="F170" s="46"/>
      <c r="G170" s="46"/>
      <c r="H170" s="46"/>
      <c r="I170" s="46"/>
    </row>
    <row r="171" spans="1:9" ht="15.75" thickBot="1" x14ac:dyDescent="0.3">
      <c r="A171" s="96" t="s">
        <v>257</v>
      </c>
      <c r="B171" s="97"/>
      <c r="C171" s="97"/>
      <c r="D171" s="98"/>
      <c r="E171" s="46"/>
      <c r="F171" s="46"/>
      <c r="G171" s="46"/>
      <c r="H171" s="46"/>
      <c r="I171" s="46"/>
    </row>
    <row r="172" spans="1:9" x14ac:dyDescent="0.25">
      <c r="A172" s="47"/>
      <c r="B172" s="47"/>
      <c r="C172" s="47"/>
      <c r="D172" s="46"/>
      <c r="E172" s="46"/>
      <c r="F172" s="46"/>
      <c r="G172" s="46"/>
      <c r="H172" s="46"/>
      <c r="I172" s="46"/>
    </row>
    <row r="173" spans="1:9" x14ac:dyDescent="0.25">
      <c r="A173" s="99" t="s">
        <v>235</v>
      </c>
      <c r="B173" s="100"/>
      <c r="C173" s="48" t="s">
        <v>236</v>
      </c>
      <c r="D173" s="48" t="s">
        <v>237</v>
      </c>
      <c r="E173" s="48" t="s">
        <v>238</v>
      </c>
      <c r="F173" s="48" t="s">
        <v>239</v>
      </c>
      <c r="G173" s="48" t="s">
        <v>228</v>
      </c>
      <c r="H173" s="48" t="s">
        <v>230</v>
      </c>
      <c r="I173" s="48" t="s">
        <v>228</v>
      </c>
    </row>
    <row r="174" spans="1:9" x14ac:dyDescent="0.25">
      <c r="A174" s="44" t="s">
        <v>265</v>
      </c>
      <c r="B174" s="92" t="s">
        <v>240</v>
      </c>
      <c r="C174" s="92">
        <v>20</v>
      </c>
      <c r="D174" s="92">
        <v>20</v>
      </c>
      <c r="E174" s="92">
        <v>20</v>
      </c>
      <c r="F174" s="92">
        <f>SUM(C174:E175)</f>
        <v>60</v>
      </c>
      <c r="G174" s="94">
        <f>F174/3</f>
        <v>20</v>
      </c>
      <c r="H174" s="92">
        <v>0</v>
      </c>
      <c r="I174" s="94">
        <f>G174-H174</f>
        <v>20</v>
      </c>
    </row>
    <row r="175" spans="1:9" x14ac:dyDescent="0.25">
      <c r="A175" s="45" t="s">
        <v>101</v>
      </c>
      <c r="B175" s="93"/>
      <c r="C175" s="93"/>
      <c r="D175" s="93"/>
      <c r="E175" s="93"/>
      <c r="F175" s="93"/>
      <c r="G175" s="95"/>
      <c r="H175" s="93"/>
      <c r="I175" s="95"/>
    </row>
    <row r="176" spans="1:9" x14ac:dyDescent="0.25">
      <c r="A176" s="44" t="s">
        <v>266</v>
      </c>
      <c r="B176" s="92" t="s">
        <v>240</v>
      </c>
      <c r="C176" s="92">
        <v>18</v>
      </c>
      <c r="D176" s="92">
        <v>17</v>
      </c>
      <c r="E176" s="92">
        <v>18</v>
      </c>
      <c r="F176" s="92">
        <f>SUM(C176:E177)</f>
        <v>53</v>
      </c>
      <c r="G176" s="94">
        <f>F176/3</f>
        <v>17.666666666666668</v>
      </c>
      <c r="H176" s="92">
        <v>0</v>
      </c>
      <c r="I176" s="94">
        <f>G176-H176</f>
        <v>17.666666666666668</v>
      </c>
    </row>
    <row r="177" spans="1:9" x14ac:dyDescent="0.25">
      <c r="A177" s="45" t="s">
        <v>99</v>
      </c>
      <c r="B177" s="93"/>
      <c r="C177" s="93"/>
      <c r="D177" s="93"/>
      <c r="E177" s="93"/>
      <c r="F177" s="93"/>
      <c r="G177" s="95"/>
      <c r="H177" s="93"/>
      <c r="I177" s="95"/>
    </row>
    <row r="178" spans="1:9" x14ac:dyDescent="0.25">
      <c r="A178" s="44" t="s">
        <v>267</v>
      </c>
      <c r="B178" s="92" t="s">
        <v>240</v>
      </c>
      <c r="C178" s="92">
        <v>8</v>
      </c>
      <c r="D178" s="92">
        <v>7</v>
      </c>
      <c r="E178" s="92">
        <v>8</v>
      </c>
      <c r="F178" s="92">
        <f>SUM(C178:E179)</f>
        <v>23</v>
      </c>
      <c r="G178" s="94">
        <f>F178/3</f>
        <v>7.666666666666667</v>
      </c>
      <c r="H178" s="92">
        <v>1.5</v>
      </c>
      <c r="I178" s="94">
        <f>G178-H178</f>
        <v>6.166666666666667</v>
      </c>
    </row>
    <row r="179" spans="1:9" x14ac:dyDescent="0.25">
      <c r="A179" s="45" t="s">
        <v>98</v>
      </c>
      <c r="B179" s="93"/>
      <c r="C179" s="93"/>
      <c r="D179" s="93"/>
      <c r="E179" s="93"/>
      <c r="F179" s="93"/>
      <c r="G179" s="95"/>
      <c r="H179" s="93"/>
      <c r="I179" s="95"/>
    </row>
    <row r="180" spans="1:9" x14ac:dyDescent="0.25">
      <c r="A180" s="44" t="s">
        <v>268</v>
      </c>
      <c r="B180" s="92" t="s">
        <v>240</v>
      </c>
      <c r="C180" s="92">
        <v>22</v>
      </c>
      <c r="D180" s="92">
        <v>23</v>
      </c>
      <c r="E180" s="92">
        <v>22</v>
      </c>
      <c r="F180" s="92">
        <f>SUM(C180:E181)</f>
        <v>67</v>
      </c>
      <c r="G180" s="94">
        <f>F180/3</f>
        <v>22.333333333333332</v>
      </c>
      <c r="H180" s="92">
        <v>1</v>
      </c>
      <c r="I180" s="94">
        <f>G180-H180</f>
        <v>21.333333333333332</v>
      </c>
    </row>
    <row r="181" spans="1:9" x14ac:dyDescent="0.25">
      <c r="A181" s="45" t="s">
        <v>101</v>
      </c>
      <c r="B181" s="93"/>
      <c r="C181" s="93"/>
      <c r="D181" s="93"/>
      <c r="E181" s="93"/>
      <c r="F181" s="93"/>
      <c r="G181" s="95"/>
      <c r="H181" s="93"/>
      <c r="I181" s="95"/>
    </row>
    <row r="182" spans="1:9" x14ac:dyDescent="0.25">
      <c r="A182" s="44" t="s">
        <v>269</v>
      </c>
      <c r="B182" s="92" t="s">
        <v>240</v>
      </c>
      <c r="C182" s="92">
        <v>12</v>
      </c>
      <c r="D182" s="92">
        <v>11</v>
      </c>
      <c r="E182" s="92">
        <v>13</v>
      </c>
      <c r="F182" s="92">
        <f>SUM(C182:E183)</f>
        <v>36</v>
      </c>
      <c r="G182" s="94">
        <f>F182/3</f>
        <v>12</v>
      </c>
      <c r="H182" s="92">
        <v>0</v>
      </c>
      <c r="I182" s="94">
        <f>G182-H182</f>
        <v>12</v>
      </c>
    </row>
    <row r="183" spans="1:9" x14ac:dyDescent="0.25">
      <c r="A183" s="45" t="s">
        <v>95</v>
      </c>
      <c r="B183" s="93"/>
      <c r="C183" s="93"/>
      <c r="D183" s="93"/>
      <c r="E183" s="93"/>
      <c r="F183" s="93"/>
      <c r="G183" s="95"/>
      <c r="H183" s="93"/>
      <c r="I183" s="95"/>
    </row>
    <row r="184" spans="1:9" ht="15.75" thickBot="1" x14ac:dyDescent="0.3">
      <c r="A184" s="46"/>
      <c r="B184" s="46"/>
      <c r="C184" s="46"/>
      <c r="D184" s="46"/>
      <c r="E184" s="46"/>
      <c r="F184" s="46"/>
      <c r="G184" s="46"/>
      <c r="H184" s="46"/>
      <c r="I184" s="46"/>
    </row>
    <row r="185" spans="1:9" ht="15.75" thickBot="1" x14ac:dyDescent="0.3">
      <c r="A185" s="96" t="s">
        <v>258</v>
      </c>
      <c r="B185" s="97"/>
      <c r="C185" s="97"/>
      <c r="D185" s="98"/>
      <c r="E185" s="46"/>
      <c r="F185" s="46"/>
      <c r="G185" s="46"/>
      <c r="H185" s="46"/>
      <c r="I185" s="46"/>
    </row>
    <row r="186" spans="1:9" x14ac:dyDescent="0.25">
      <c r="A186" s="47"/>
      <c r="B186" s="47"/>
      <c r="C186" s="47"/>
      <c r="D186" s="46"/>
      <c r="E186" s="46"/>
      <c r="F186" s="46"/>
      <c r="G186" s="46"/>
      <c r="H186" s="46"/>
      <c r="I186" s="46"/>
    </row>
    <row r="187" spans="1:9" x14ac:dyDescent="0.25">
      <c r="A187" s="99" t="s">
        <v>235</v>
      </c>
      <c r="B187" s="100"/>
      <c r="C187" s="48" t="s">
        <v>236</v>
      </c>
      <c r="D187" s="48" t="s">
        <v>237</v>
      </c>
      <c r="E187" s="48" t="s">
        <v>238</v>
      </c>
      <c r="F187" s="48" t="s">
        <v>239</v>
      </c>
      <c r="G187" s="48" t="s">
        <v>228</v>
      </c>
      <c r="H187" s="48" t="s">
        <v>230</v>
      </c>
      <c r="I187" s="48" t="s">
        <v>228</v>
      </c>
    </row>
    <row r="188" spans="1:9" x14ac:dyDescent="0.25">
      <c r="A188" s="44" t="s">
        <v>270</v>
      </c>
      <c r="B188" s="92" t="s">
        <v>240</v>
      </c>
      <c r="C188" s="92"/>
      <c r="D188" s="92"/>
      <c r="E188" s="92"/>
      <c r="F188" s="92">
        <f>SUM(C188:E189)</f>
        <v>0</v>
      </c>
      <c r="G188" s="94">
        <f>F188/3</f>
        <v>0</v>
      </c>
      <c r="H188" s="92"/>
      <c r="I188" s="94">
        <f>G188-H188</f>
        <v>0</v>
      </c>
    </row>
    <row r="189" spans="1:9" x14ac:dyDescent="0.25">
      <c r="A189" s="45" t="s">
        <v>101</v>
      </c>
      <c r="B189" s="93"/>
      <c r="C189" s="93"/>
      <c r="D189" s="93"/>
      <c r="E189" s="93"/>
      <c r="F189" s="93"/>
      <c r="G189" s="95"/>
      <c r="H189" s="93"/>
      <c r="I189" s="95"/>
    </row>
    <row r="190" spans="1:9" ht="15.75" thickBot="1" x14ac:dyDescent="0.3">
      <c r="A190" s="47"/>
      <c r="B190" s="47"/>
      <c r="C190" s="47"/>
      <c r="D190" s="46"/>
      <c r="E190" s="46"/>
      <c r="F190" s="46"/>
      <c r="G190" s="46"/>
      <c r="H190" s="46"/>
      <c r="I190" s="46"/>
    </row>
    <row r="191" spans="1:9" ht="15.75" thickBot="1" x14ac:dyDescent="0.3">
      <c r="A191" s="96" t="s">
        <v>259</v>
      </c>
      <c r="B191" s="97"/>
      <c r="C191" s="97"/>
      <c r="D191" s="98"/>
      <c r="E191" s="46"/>
      <c r="F191" s="46"/>
      <c r="G191" s="46"/>
      <c r="H191" s="46"/>
      <c r="I191" s="46"/>
    </row>
    <row r="192" spans="1:9" x14ac:dyDescent="0.25">
      <c r="A192" s="47"/>
      <c r="B192" s="47"/>
      <c r="C192" s="47"/>
      <c r="D192" s="46"/>
      <c r="E192" s="46"/>
      <c r="F192" s="46"/>
      <c r="G192" s="46"/>
      <c r="H192" s="46"/>
      <c r="I192" s="46"/>
    </row>
    <row r="193" spans="1:9" x14ac:dyDescent="0.25">
      <c r="A193" s="99" t="s">
        <v>235</v>
      </c>
      <c r="B193" s="100"/>
      <c r="C193" s="48" t="s">
        <v>236</v>
      </c>
      <c r="D193" s="48" t="s">
        <v>237</v>
      </c>
      <c r="E193" s="48" t="s">
        <v>238</v>
      </c>
      <c r="F193" s="48" t="s">
        <v>239</v>
      </c>
      <c r="G193" s="48" t="s">
        <v>228</v>
      </c>
      <c r="H193" s="48" t="s">
        <v>230</v>
      </c>
      <c r="I193" s="48" t="s">
        <v>228</v>
      </c>
    </row>
    <row r="194" spans="1:9" x14ac:dyDescent="0.25">
      <c r="A194" s="44" t="s">
        <v>271</v>
      </c>
      <c r="B194" s="92" t="s">
        <v>240</v>
      </c>
      <c r="C194" s="92">
        <v>27</v>
      </c>
      <c r="D194" s="92">
        <v>25</v>
      </c>
      <c r="E194" s="92">
        <v>26</v>
      </c>
      <c r="F194" s="92">
        <f>SUM(C194:E195)</f>
        <v>78</v>
      </c>
      <c r="G194" s="94">
        <f>F194/3</f>
        <v>26</v>
      </c>
      <c r="H194" s="92">
        <v>1.2</v>
      </c>
      <c r="I194" s="94">
        <f>G194-H194</f>
        <v>24.8</v>
      </c>
    </row>
    <row r="195" spans="1:9" x14ac:dyDescent="0.25">
      <c r="A195" s="45" t="s">
        <v>95</v>
      </c>
      <c r="B195" s="93"/>
      <c r="C195" s="93"/>
      <c r="D195" s="93"/>
      <c r="E195" s="93"/>
      <c r="F195" s="93"/>
      <c r="G195" s="95"/>
      <c r="H195" s="93"/>
      <c r="I195" s="95"/>
    </row>
    <row r="196" spans="1:9" x14ac:dyDescent="0.25">
      <c r="A196" s="44" t="s">
        <v>272</v>
      </c>
      <c r="B196" s="92" t="s">
        <v>240</v>
      </c>
      <c r="C196" s="92">
        <v>28</v>
      </c>
      <c r="D196" s="92">
        <v>30</v>
      </c>
      <c r="E196" s="92">
        <v>28</v>
      </c>
      <c r="F196" s="92">
        <f>SUM(C196:E197)</f>
        <v>86</v>
      </c>
      <c r="G196" s="94">
        <f>F196/3</f>
        <v>28.666666666666668</v>
      </c>
      <c r="H196" s="92">
        <v>1</v>
      </c>
      <c r="I196" s="94">
        <f>G196-H196</f>
        <v>27.666666666666668</v>
      </c>
    </row>
    <row r="197" spans="1:9" x14ac:dyDescent="0.25">
      <c r="A197" s="45" t="s">
        <v>99</v>
      </c>
      <c r="B197" s="93"/>
      <c r="C197" s="93"/>
      <c r="D197" s="93"/>
      <c r="E197" s="93"/>
      <c r="F197" s="93"/>
      <c r="G197" s="95"/>
      <c r="H197" s="93"/>
      <c r="I197" s="95"/>
    </row>
    <row r="198" spans="1:9" x14ac:dyDescent="0.25">
      <c r="A198" s="44" t="s">
        <v>273</v>
      </c>
      <c r="B198" s="92" t="s">
        <v>240</v>
      </c>
      <c r="C198" s="92">
        <v>13</v>
      </c>
      <c r="D198" s="92">
        <v>15</v>
      </c>
      <c r="E198" s="92">
        <v>15</v>
      </c>
      <c r="F198" s="92">
        <f>SUM(C198:E199)</f>
        <v>43</v>
      </c>
      <c r="G198" s="94">
        <f>F198/3</f>
        <v>14.333333333333334</v>
      </c>
      <c r="H198" s="92">
        <v>2.2999999999999998</v>
      </c>
      <c r="I198" s="94">
        <f>G198-H198</f>
        <v>12.033333333333335</v>
      </c>
    </row>
    <row r="199" spans="1:9" x14ac:dyDescent="0.25">
      <c r="A199" s="45" t="s">
        <v>98</v>
      </c>
      <c r="B199" s="93"/>
      <c r="C199" s="93"/>
      <c r="D199" s="93"/>
      <c r="E199" s="93"/>
      <c r="F199" s="93"/>
      <c r="G199" s="95"/>
      <c r="H199" s="93"/>
      <c r="I199" s="95"/>
    </row>
    <row r="200" spans="1:9" x14ac:dyDescent="0.25">
      <c r="A200" s="44" t="s">
        <v>274</v>
      </c>
      <c r="B200" s="92" t="s">
        <v>240</v>
      </c>
      <c r="C200" s="92">
        <v>32</v>
      </c>
      <c r="D200" s="92">
        <v>34</v>
      </c>
      <c r="E200" s="92">
        <v>34</v>
      </c>
      <c r="F200" s="92">
        <f>SUM(C200:E201)</f>
        <v>100</v>
      </c>
      <c r="G200" s="94">
        <f>F200/3</f>
        <v>33.333333333333336</v>
      </c>
      <c r="H200" s="92">
        <v>1.7</v>
      </c>
      <c r="I200" s="94">
        <f>G200-H200</f>
        <v>31.633333333333336</v>
      </c>
    </row>
    <row r="201" spans="1:9" x14ac:dyDescent="0.25">
      <c r="A201" s="45" t="s">
        <v>99</v>
      </c>
      <c r="B201" s="93"/>
      <c r="C201" s="93"/>
      <c r="D201" s="93"/>
      <c r="E201" s="93"/>
      <c r="F201" s="93"/>
      <c r="G201" s="95"/>
      <c r="H201" s="93"/>
      <c r="I201" s="95"/>
    </row>
    <row r="202" spans="1:9" x14ac:dyDescent="0.25">
      <c r="A202" s="44" t="s">
        <v>275</v>
      </c>
      <c r="B202" s="92" t="s">
        <v>240</v>
      </c>
      <c r="C202" s="92">
        <v>24</v>
      </c>
      <c r="D202" s="92">
        <v>23</v>
      </c>
      <c r="E202" s="92">
        <v>27</v>
      </c>
      <c r="F202" s="92">
        <f>SUM(C202:E203)</f>
        <v>74</v>
      </c>
      <c r="G202" s="94">
        <f>F202/3</f>
        <v>24.666666666666668</v>
      </c>
      <c r="H202" s="92">
        <v>2.7</v>
      </c>
      <c r="I202" s="94">
        <f>G202-H202</f>
        <v>21.966666666666669</v>
      </c>
    </row>
    <row r="203" spans="1:9" x14ac:dyDescent="0.25">
      <c r="A203" s="45" t="s">
        <v>97</v>
      </c>
      <c r="B203" s="93"/>
      <c r="C203" s="93"/>
      <c r="D203" s="93"/>
      <c r="E203" s="93"/>
      <c r="F203" s="93"/>
      <c r="G203" s="95"/>
      <c r="H203" s="93"/>
      <c r="I203" s="95"/>
    </row>
    <row r="204" spans="1:9" x14ac:dyDescent="0.25">
      <c r="A204" s="44" t="s">
        <v>276</v>
      </c>
      <c r="B204" s="92" t="s">
        <v>240</v>
      </c>
      <c r="C204" s="92">
        <v>25</v>
      </c>
      <c r="D204" s="92">
        <v>26</v>
      </c>
      <c r="E204" s="92">
        <v>24</v>
      </c>
      <c r="F204" s="92">
        <f>SUM(C204:E205)</f>
        <v>75</v>
      </c>
      <c r="G204" s="94">
        <f>F204/3</f>
        <v>25</v>
      </c>
      <c r="H204" s="92">
        <v>1.7</v>
      </c>
      <c r="I204" s="94">
        <f>G204-H204</f>
        <v>23.3</v>
      </c>
    </row>
    <row r="205" spans="1:9" x14ac:dyDescent="0.25">
      <c r="A205" s="45" t="s">
        <v>97</v>
      </c>
      <c r="B205" s="93"/>
      <c r="C205" s="93"/>
      <c r="D205" s="93"/>
      <c r="E205" s="93"/>
      <c r="F205" s="93"/>
      <c r="G205" s="95"/>
      <c r="H205" s="93"/>
      <c r="I205" s="95"/>
    </row>
    <row r="206" spans="1:9" x14ac:dyDescent="0.25">
      <c r="A206" s="44" t="s">
        <v>277</v>
      </c>
      <c r="B206" s="92" t="s">
        <v>240</v>
      </c>
      <c r="C206" s="92">
        <v>35</v>
      </c>
      <c r="D206" s="92">
        <v>36</v>
      </c>
      <c r="E206" s="92">
        <v>36</v>
      </c>
      <c r="F206" s="92">
        <f>SUM(C206:E207)</f>
        <v>107</v>
      </c>
      <c r="G206" s="94">
        <f>F206/3</f>
        <v>35.666666666666664</v>
      </c>
      <c r="H206" s="92">
        <v>1.1000000000000001</v>
      </c>
      <c r="I206" s="94">
        <f>G206-H206</f>
        <v>34.566666666666663</v>
      </c>
    </row>
    <row r="207" spans="1:9" x14ac:dyDescent="0.25">
      <c r="A207" s="45" t="s">
        <v>95</v>
      </c>
      <c r="B207" s="93"/>
      <c r="C207" s="93"/>
      <c r="D207" s="93"/>
      <c r="E207" s="93"/>
      <c r="F207" s="93"/>
      <c r="G207" s="95"/>
      <c r="H207" s="93"/>
      <c r="I207" s="95"/>
    </row>
    <row r="208" spans="1:9" x14ac:dyDescent="0.25">
      <c r="A208" s="44" t="s">
        <v>278</v>
      </c>
      <c r="B208" s="92" t="s">
        <v>240</v>
      </c>
      <c r="C208" s="92">
        <v>26</v>
      </c>
      <c r="D208" s="92">
        <v>28</v>
      </c>
      <c r="E208" s="92">
        <v>25</v>
      </c>
      <c r="F208" s="92">
        <f>SUM(C208:E209)</f>
        <v>79</v>
      </c>
      <c r="G208" s="94">
        <f>F208/3</f>
        <v>26.333333333333332</v>
      </c>
      <c r="H208" s="92">
        <v>1</v>
      </c>
      <c r="I208" s="94">
        <f>G208-H208</f>
        <v>25.333333333333332</v>
      </c>
    </row>
    <row r="209" spans="1:9" x14ac:dyDescent="0.25">
      <c r="A209" s="45" t="s">
        <v>98</v>
      </c>
      <c r="B209" s="93"/>
      <c r="C209" s="93"/>
      <c r="D209" s="93"/>
      <c r="E209" s="93"/>
      <c r="F209" s="93"/>
      <c r="G209" s="95"/>
      <c r="H209" s="93"/>
      <c r="I209" s="95"/>
    </row>
    <row r="210" spans="1:9" ht="15.75" thickBot="1" x14ac:dyDescent="0.3">
      <c r="A210" s="47"/>
      <c r="B210" s="47"/>
      <c r="C210" s="47"/>
      <c r="D210" s="46"/>
      <c r="E210" s="46"/>
      <c r="F210" s="46"/>
      <c r="G210" s="46"/>
      <c r="H210" s="46"/>
      <c r="I210" s="46"/>
    </row>
    <row r="211" spans="1:9" ht="15.75" thickBot="1" x14ac:dyDescent="0.3">
      <c r="A211" s="96" t="s">
        <v>244</v>
      </c>
      <c r="B211" s="97"/>
      <c r="C211" s="97"/>
      <c r="D211" s="98"/>
      <c r="E211" s="46"/>
      <c r="F211" s="46"/>
      <c r="G211" s="46"/>
      <c r="H211" s="46"/>
      <c r="I211" s="46"/>
    </row>
    <row r="212" spans="1:9" x14ac:dyDescent="0.25">
      <c r="A212" s="47"/>
      <c r="B212" s="47"/>
      <c r="C212" s="47"/>
      <c r="D212" s="46"/>
      <c r="E212" s="46"/>
      <c r="F212" s="46"/>
      <c r="G212" s="46"/>
      <c r="H212" s="46"/>
      <c r="I212" s="46"/>
    </row>
    <row r="213" spans="1:9" x14ac:dyDescent="0.25">
      <c r="A213" s="99" t="s">
        <v>235</v>
      </c>
      <c r="B213" s="100"/>
      <c r="C213" s="48" t="s">
        <v>236</v>
      </c>
      <c r="D213" s="48" t="s">
        <v>237</v>
      </c>
      <c r="E213" s="48" t="s">
        <v>238</v>
      </c>
      <c r="F213" s="48" t="s">
        <v>239</v>
      </c>
      <c r="G213" s="48" t="s">
        <v>228</v>
      </c>
      <c r="H213" s="48" t="s">
        <v>230</v>
      </c>
      <c r="I213" s="48" t="s">
        <v>228</v>
      </c>
    </row>
    <row r="214" spans="1:9" x14ac:dyDescent="0.25">
      <c r="A214" s="44" t="s">
        <v>279</v>
      </c>
      <c r="B214" s="92" t="s">
        <v>240</v>
      </c>
      <c r="C214" s="92"/>
      <c r="D214" s="92"/>
      <c r="E214" s="92"/>
      <c r="F214" s="92">
        <f>SUM(C214:E215)</f>
        <v>0</v>
      </c>
      <c r="G214" s="94">
        <f>F214/3</f>
        <v>0</v>
      </c>
      <c r="H214" s="92"/>
      <c r="I214" s="94">
        <f>G214-H214</f>
        <v>0</v>
      </c>
    </row>
    <row r="215" spans="1:9" x14ac:dyDescent="0.25">
      <c r="A215" s="45" t="s">
        <v>97</v>
      </c>
      <c r="B215" s="93"/>
      <c r="C215" s="93"/>
      <c r="D215" s="93"/>
      <c r="E215" s="93"/>
      <c r="F215" s="93"/>
      <c r="G215" s="95"/>
      <c r="H215" s="93"/>
      <c r="I215" s="95"/>
    </row>
    <row r="216" spans="1:9" x14ac:dyDescent="0.25">
      <c r="A216" s="44" t="s">
        <v>280</v>
      </c>
      <c r="B216" s="92" t="s">
        <v>240</v>
      </c>
      <c r="C216" s="92">
        <v>45</v>
      </c>
      <c r="D216" s="92">
        <v>49</v>
      </c>
      <c r="E216" s="92">
        <v>45</v>
      </c>
      <c r="F216" s="92">
        <f>SUM(C216:E217)</f>
        <v>139</v>
      </c>
      <c r="G216" s="94">
        <f>F216/3</f>
        <v>46.333333333333336</v>
      </c>
      <c r="H216" s="92">
        <v>1.5</v>
      </c>
      <c r="I216" s="94">
        <f>G216-H216</f>
        <v>44.833333333333336</v>
      </c>
    </row>
    <row r="217" spans="1:9" x14ac:dyDescent="0.25">
      <c r="A217" s="45" t="s">
        <v>101</v>
      </c>
      <c r="B217" s="93"/>
      <c r="C217" s="93"/>
      <c r="D217" s="93"/>
      <c r="E217" s="93"/>
      <c r="F217" s="93"/>
      <c r="G217" s="95"/>
      <c r="H217" s="93"/>
      <c r="I217" s="95"/>
    </row>
    <row r="218" spans="1:9" x14ac:dyDescent="0.25">
      <c r="A218" s="44" t="s">
        <v>281</v>
      </c>
      <c r="B218" s="92" t="s">
        <v>240</v>
      </c>
      <c r="C218" s="92">
        <v>19</v>
      </c>
      <c r="D218" s="92">
        <v>18</v>
      </c>
      <c r="E218" s="92">
        <v>20</v>
      </c>
      <c r="F218" s="92">
        <f>SUM(C218:E219)</f>
        <v>57</v>
      </c>
      <c r="G218" s="94">
        <f>F218/3</f>
        <v>19</v>
      </c>
      <c r="H218" s="92">
        <v>2.6</v>
      </c>
      <c r="I218" s="94">
        <f>G218-H218</f>
        <v>16.399999999999999</v>
      </c>
    </row>
    <row r="219" spans="1:9" x14ac:dyDescent="0.25">
      <c r="A219" s="45" t="s">
        <v>99</v>
      </c>
      <c r="B219" s="93"/>
      <c r="C219" s="93"/>
      <c r="D219" s="93"/>
      <c r="E219" s="93"/>
      <c r="F219" s="93"/>
      <c r="G219" s="95"/>
      <c r="H219" s="93"/>
      <c r="I219" s="95"/>
    </row>
    <row r="220" spans="1:9" x14ac:dyDescent="0.25">
      <c r="A220" s="44" t="s">
        <v>282</v>
      </c>
      <c r="B220" s="92" t="s">
        <v>240</v>
      </c>
      <c r="C220" s="92">
        <v>46</v>
      </c>
      <c r="D220" s="92">
        <v>47</v>
      </c>
      <c r="E220" s="92">
        <v>47</v>
      </c>
      <c r="F220" s="92">
        <f>SUM(C220:E221)</f>
        <v>140</v>
      </c>
      <c r="G220" s="94">
        <f>F220/3</f>
        <v>46.666666666666664</v>
      </c>
      <c r="H220" s="92">
        <v>1.4</v>
      </c>
      <c r="I220" s="94">
        <f>G220-H220</f>
        <v>45.266666666666666</v>
      </c>
    </row>
    <row r="221" spans="1:9" x14ac:dyDescent="0.25">
      <c r="A221" s="45" t="s">
        <v>95</v>
      </c>
      <c r="B221" s="93"/>
      <c r="C221" s="93"/>
      <c r="D221" s="93"/>
      <c r="E221" s="93"/>
      <c r="F221" s="93"/>
      <c r="G221" s="95"/>
      <c r="H221" s="93"/>
      <c r="I221" s="95"/>
    </row>
    <row r="222" spans="1:9" x14ac:dyDescent="0.25">
      <c r="A222" s="44" t="s">
        <v>283</v>
      </c>
      <c r="B222" s="92" t="s">
        <v>240</v>
      </c>
      <c r="C222" s="92">
        <v>56</v>
      </c>
      <c r="D222" s="92">
        <v>60</v>
      </c>
      <c r="E222" s="92">
        <v>58</v>
      </c>
      <c r="F222" s="92">
        <f>SUM(C222:E223)</f>
        <v>174</v>
      </c>
      <c r="G222" s="94">
        <f>F222/3</f>
        <v>58</v>
      </c>
      <c r="H222" s="92">
        <v>1</v>
      </c>
      <c r="I222" s="94">
        <f>G222-H222</f>
        <v>57</v>
      </c>
    </row>
    <row r="223" spans="1:9" x14ac:dyDescent="0.25">
      <c r="A223" s="45" t="s">
        <v>101</v>
      </c>
      <c r="B223" s="93"/>
      <c r="C223" s="93"/>
      <c r="D223" s="93"/>
      <c r="E223" s="93"/>
      <c r="F223" s="93"/>
      <c r="G223" s="95"/>
      <c r="H223" s="93"/>
      <c r="I223" s="95"/>
    </row>
    <row r="224" spans="1:9" x14ac:dyDescent="0.25">
      <c r="A224" s="44" t="s">
        <v>284</v>
      </c>
      <c r="B224" s="92" t="s">
        <v>240</v>
      </c>
      <c r="C224" s="92">
        <v>34</v>
      </c>
      <c r="D224" s="92">
        <v>33</v>
      </c>
      <c r="E224" s="92">
        <v>32</v>
      </c>
      <c r="F224" s="92">
        <f>SUM(C224:E225)</f>
        <v>99</v>
      </c>
      <c r="G224" s="94">
        <f>F224/3</f>
        <v>33</v>
      </c>
      <c r="H224" s="92">
        <v>1.4</v>
      </c>
      <c r="I224" s="94">
        <f>G224-H224</f>
        <v>31.6</v>
      </c>
    </row>
    <row r="225" spans="1:10" x14ac:dyDescent="0.25">
      <c r="A225" s="45" t="s">
        <v>95</v>
      </c>
      <c r="B225" s="93"/>
      <c r="C225" s="93"/>
      <c r="D225" s="93"/>
      <c r="E225" s="93"/>
      <c r="F225" s="93"/>
      <c r="G225" s="95"/>
      <c r="H225" s="93"/>
      <c r="I225" s="95"/>
    </row>
    <row r="226" spans="1:10" ht="15.75" thickBot="1" x14ac:dyDescent="0.3"/>
    <row r="227" spans="1:10" ht="15.75" thickBot="1" x14ac:dyDescent="0.3">
      <c r="A227" s="87" t="s">
        <v>245</v>
      </c>
      <c r="B227" s="88"/>
      <c r="C227" s="89"/>
      <c r="J227" s="35"/>
    </row>
    <row r="228" spans="1:10" x14ac:dyDescent="0.25">
      <c r="A228" s="42"/>
      <c r="B228" s="42"/>
      <c r="C228" s="42"/>
      <c r="J228" s="35"/>
    </row>
    <row r="229" spans="1:10" x14ac:dyDescent="0.25">
      <c r="A229" s="37" t="s">
        <v>223</v>
      </c>
      <c r="B229" s="37"/>
      <c r="C229" s="37" t="s">
        <v>224</v>
      </c>
      <c r="D229" s="37" t="s">
        <v>225</v>
      </c>
      <c r="E229" s="37" t="s">
        <v>226</v>
      </c>
      <c r="F229" s="37" t="s">
        <v>227</v>
      </c>
      <c r="G229" s="37" t="s">
        <v>228</v>
      </c>
      <c r="H229" s="37" t="s">
        <v>229</v>
      </c>
      <c r="I229" s="37" t="s">
        <v>230</v>
      </c>
      <c r="J229" s="37" t="s">
        <v>228</v>
      </c>
    </row>
    <row r="230" spans="1:10" x14ac:dyDescent="0.25">
      <c r="A230" s="38" t="s">
        <v>285</v>
      </c>
      <c r="B230" s="38"/>
      <c r="C230" s="85"/>
      <c r="D230" s="85"/>
      <c r="E230" s="85"/>
      <c r="F230" s="85">
        <f>SUM(C230:E230)</f>
        <v>0</v>
      </c>
      <c r="G230" s="83">
        <f>F230</f>
        <v>0</v>
      </c>
      <c r="H230" s="83">
        <f>G230/3</f>
        <v>0</v>
      </c>
      <c r="I230" s="85"/>
      <c r="J230" s="83">
        <f>H230-I230</f>
        <v>0</v>
      </c>
    </row>
    <row r="231" spans="1:10" x14ac:dyDescent="0.25">
      <c r="A231" s="39"/>
      <c r="B231" s="38"/>
      <c r="C231" s="86"/>
      <c r="D231" s="86"/>
      <c r="E231" s="86"/>
      <c r="F231" s="86"/>
      <c r="G231" s="84"/>
      <c r="H231" s="84"/>
      <c r="I231" s="86"/>
      <c r="J231" s="84"/>
    </row>
    <row r="232" spans="1:10" x14ac:dyDescent="0.25">
      <c r="A232" s="38" t="s">
        <v>286</v>
      </c>
      <c r="B232" s="38"/>
      <c r="C232" s="85"/>
      <c r="D232" s="85"/>
      <c r="E232" s="85"/>
      <c r="F232" s="85">
        <f>SUM(C232:E232)</f>
        <v>0</v>
      </c>
      <c r="G232" s="83">
        <f>F232</f>
        <v>0</v>
      </c>
      <c r="H232" s="83">
        <f>G232/3</f>
        <v>0</v>
      </c>
      <c r="I232" s="85"/>
      <c r="J232" s="83">
        <f>H232-I232</f>
        <v>0</v>
      </c>
    </row>
    <row r="233" spans="1:10" x14ac:dyDescent="0.25">
      <c r="A233" s="39"/>
      <c r="B233" s="38"/>
      <c r="C233" s="86"/>
      <c r="D233" s="86"/>
      <c r="E233" s="86"/>
      <c r="F233" s="86"/>
      <c r="G233" s="84"/>
      <c r="H233" s="84"/>
      <c r="I233" s="86"/>
      <c r="J233" s="84"/>
    </row>
    <row r="234" spans="1:10" x14ac:dyDescent="0.25">
      <c r="A234" s="38" t="s">
        <v>287</v>
      </c>
      <c r="B234" s="38"/>
      <c r="C234" s="85"/>
      <c r="D234" s="85"/>
      <c r="E234" s="85"/>
      <c r="F234" s="85">
        <f>SUM(C234:E234)</f>
        <v>0</v>
      </c>
      <c r="G234" s="83">
        <f>F234</f>
        <v>0</v>
      </c>
      <c r="H234" s="83">
        <f>G234/3</f>
        <v>0</v>
      </c>
      <c r="I234" s="85"/>
      <c r="J234" s="83">
        <f>H234-I234</f>
        <v>0</v>
      </c>
    </row>
    <row r="235" spans="1:10" x14ac:dyDescent="0.25">
      <c r="A235" s="39"/>
      <c r="B235" s="38"/>
      <c r="C235" s="86"/>
      <c r="D235" s="86"/>
      <c r="E235" s="86"/>
      <c r="F235" s="86"/>
      <c r="G235" s="84"/>
      <c r="H235" s="84"/>
      <c r="I235" s="86"/>
      <c r="J235" s="84"/>
    </row>
    <row r="236" spans="1:10" ht="15.75" thickBot="1" x14ac:dyDescent="0.3"/>
    <row r="237" spans="1:10" ht="15.75" thickBot="1" x14ac:dyDescent="0.3">
      <c r="A237" s="87" t="s">
        <v>260</v>
      </c>
      <c r="B237" s="88"/>
      <c r="C237" s="89"/>
      <c r="J237" s="35"/>
    </row>
    <row r="238" spans="1:10" x14ac:dyDescent="0.25">
      <c r="A238" s="42"/>
      <c r="B238" s="42"/>
      <c r="C238" s="42"/>
      <c r="J238" s="35"/>
    </row>
    <row r="239" spans="1:10" x14ac:dyDescent="0.25">
      <c r="A239" s="37" t="s">
        <v>223</v>
      </c>
      <c r="B239" s="37"/>
      <c r="C239" s="37" t="s">
        <v>224</v>
      </c>
      <c r="D239" s="37" t="s">
        <v>225</v>
      </c>
      <c r="E239" s="37" t="s">
        <v>226</v>
      </c>
      <c r="F239" s="37" t="s">
        <v>227</v>
      </c>
      <c r="G239" s="37" t="s">
        <v>228</v>
      </c>
      <c r="H239" s="37" t="s">
        <v>229</v>
      </c>
      <c r="I239" s="37" t="s">
        <v>230</v>
      </c>
      <c r="J239" s="37" t="s">
        <v>228</v>
      </c>
    </row>
    <row r="240" spans="1:10" x14ac:dyDescent="0.25">
      <c r="A240" s="38" t="s">
        <v>95</v>
      </c>
      <c r="B240" s="38"/>
      <c r="C240" s="85"/>
      <c r="D240" s="85"/>
      <c r="E240" s="85"/>
      <c r="F240" s="85">
        <f>SUM(C240:E240)</f>
        <v>0</v>
      </c>
      <c r="G240" s="83">
        <f>F240</f>
        <v>0</v>
      </c>
      <c r="H240" s="83">
        <f>G240/3</f>
        <v>0</v>
      </c>
      <c r="I240" s="85"/>
      <c r="J240" s="83">
        <f>H240-I240</f>
        <v>0</v>
      </c>
    </row>
    <row r="241" spans="1:10" x14ac:dyDescent="0.25">
      <c r="A241" s="39"/>
      <c r="B241" s="38"/>
      <c r="C241" s="86"/>
      <c r="D241" s="86"/>
      <c r="E241" s="86"/>
      <c r="F241" s="86"/>
      <c r="G241" s="84"/>
      <c r="H241" s="84"/>
      <c r="I241" s="86"/>
      <c r="J241" s="84"/>
    </row>
    <row r="242" spans="1:10" ht="15.75" thickBot="1" x14ac:dyDescent="0.3"/>
    <row r="243" spans="1:10" ht="15.75" thickBot="1" x14ac:dyDescent="0.3">
      <c r="A243" s="87" t="s">
        <v>261</v>
      </c>
      <c r="B243" s="88"/>
      <c r="C243" s="89"/>
      <c r="J243" s="35"/>
    </row>
    <row r="244" spans="1:10" x14ac:dyDescent="0.25">
      <c r="A244" s="42"/>
      <c r="B244" s="42"/>
      <c r="C244" s="42"/>
      <c r="J244" s="35"/>
    </row>
    <row r="245" spans="1:10" x14ac:dyDescent="0.25">
      <c r="A245" s="37" t="s">
        <v>223</v>
      </c>
      <c r="B245" s="37"/>
      <c r="C245" s="37" t="s">
        <v>224</v>
      </c>
      <c r="D245" s="37" t="s">
        <v>225</v>
      </c>
      <c r="E245" s="37" t="s">
        <v>226</v>
      </c>
      <c r="F245" s="37" t="s">
        <v>227</v>
      </c>
      <c r="G245" s="37" t="s">
        <v>228</v>
      </c>
      <c r="H245" s="37" t="s">
        <v>229</v>
      </c>
      <c r="I245" s="37" t="s">
        <v>230</v>
      </c>
      <c r="J245" s="37" t="s">
        <v>228</v>
      </c>
    </row>
    <row r="246" spans="1:10" x14ac:dyDescent="0.25">
      <c r="A246" s="38" t="s">
        <v>97</v>
      </c>
      <c r="B246" s="38"/>
      <c r="C246" s="85">
        <v>29</v>
      </c>
      <c r="D246" s="85">
        <v>30</v>
      </c>
      <c r="E246" s="85">
        <v>29</v>
      </c>
      <c r="F246" s="85">
        <f>SUM(C246:E246)</f>
        <v>88</v>
      </c>
      <c r="G246" s="83">
        <f>F246</f>
        <v>88</v>
      </c>
      <c r="H246" s="83">
        <f>G246/3</f>
        <v>29.333333333333332</v>
      </c>
      <c r="I246" s="85">
        <v>5.9</v>
      </c>
      <c r="J246" s="83">
        <f>H246-I246</f>
        <v>23.43333333333333</v>
      </c>
    </row>
    <row r="247" spans="1:10" x14ac:dyDescent="0.25">
      <c r="A247" s="39"/>
      <c r="B247" s="38"/>
      <c r="C247" s="86"/>
      <c r="D247" s="86"/>
      <c r="E247" s="86"/>
      <c r="F247" s="86"/>
      <c r="G247" s="84"/>
      <c r="H247" s="84"/>
      <c r="I247" s="86"/>
      <c r="J247" s="84"/>
    </row>
    <row r="248" spans="1:10" x14ac:dyDescent="0.25">
      <c r="A248" s="38" t="s">
        <v>95</v>
      </c>
      <c r="B248" s="38"/>
      <c r="C248" s="85">
        <v>44</v>
      </c>
      <c r="D248" s="85">
        <v>42</v>
      </c>
      <c r="E248" s="85">
        <v>44</v>
      </c>
      <c r="F248" s="85">
        <f>SUM(C248:E248)</f>
        <v>130</v>
      </c>
      <c r="G248" s="83">
        <f>F248</f>
        <v>130</v>
      </c>
      <c r="H248" s="83">
        <f>G248/3</f>
        <v>43.333333333333336</v>
      </c>
      <c r="I248" s="85">
        <v>3.9</v>
      </c>
      <c r="J248" s="83">
        <f>H248-I248</f>
        <v>39.433333333333337</v>
      </c>
    </row>
    <row r="249" spans="1:10" x14ac:dyDescent="0.25">
      <c r="A249" s="39"/>
      <c r="B249" s="38"/>
      <c r="C249" s="86"/>
      <c r="D249" s="86"/>
      <c r="E249" s="86"/>
      <c r="F249" s="86"/>
      <c r="G249" s="84"/>
      <c r="H249" s="84"/>
      <c r="I249" s="86"/>
      <c r="J249" s="84"/>
    </row>
    <row r="250" spans="1:10" x14ac:dyDescent="0.25">
      <c r="A250" s="38" t="s">
        <v>98</v>
      </c>
      <c r="B250" s="38"/>
      <c r="C250" s="85">
        <v>33</v>
      </c>
      <c r="D250" s="85">
        <v>32</v>
      </c>
      <c r="E250" s="85">
        <v>31</v>
      </c>
      <c r="F250" s="85">
        <f>SUM(C250:E250)</f>
        <v>96</v>
      </c>
      <c r="G250" s="83">
        <f>F250</f>
        <v>96</v>
      </c>
      <c r="H250" s="83">
        <f>G250/3</f>
        <v>32</v>
      </c>
      <c r="I250" s="85">
        <v>3.7</v>
      </c>
      <c r="J250" s="83">
        <f>H250-I250</f>
        <v>28.3</v>
      </c>
    </row>
    <row r="251" spans="1:10" x14ac:dyDescent="0.25">
      <c r="A251" s="39"/>
      <c r="B251" s="38"/>
      <c r="C251" s="86"/>
      <c r="D251" s="86"/>
      <c r="E251" s="86"/>
      <c r="F251" s="86"/>
      <c r="G251" s="84"/>
      <c r="H251" s="84"/>
      <c r="I251" s="86"/>
      <c r="J251" s="84"/>
    </row>
    <row r="252" spans="1:10" x14ac:dyDescent="0.25">
      <c r="A252" s="38" t="s">
        <v>99</v>
      </c>
      <c r="B252" s="38"/>
      <c r="C252" s="85">
        <v>43</v>
      </c>
      <c r="D252" s="85">
        <v>43</v>
      </c>
      <c r="E252" s="85">
        <v>45</v>
      </c>
      <c r="F252" s="85">
        <f>SUM(C252:E252)</f>
        <v>131</v>
      </c>
      <c r="G252" s="83">
        <f>F252</f>
        <v>131</v>
      </c>
      <c r="H252" s="83">
        <f>G252/3</f>
        <v>43.666666666666664</v>
      </c>
      <c r="I252" s="85">
        <v>4.0999999999999996</v>
      </c>
      <c r="J252" s="83">
        <f>H252-I252</f>
        <v>39.566666666666663</v>
      </c>
    </row>
    <row r="253" spans="1:10" x14ac:dyDescent="0.25">
      <c r="A253" s="39"/>
      <c r="B253" s="38"/>
      <c r="C253" s="86"/>
      <c r="D253" s="86"/>
      <c r="E253" s="86"/>
      <c r="F253" s="86"/>
      <c r="G253" s="84"/>
      <c r="H253" s="84"/>
      <c r="I253" s="86"/>
      <c r="J253" s="84"/>
    </row>
    <row r="254" spans="1:10" ht="15.75" thickBot="1" x14ac:dyDescent="0.3"/>
    <row r="255" spans="1:10" ht="15.75" thickBot="1" x14ac:dyDescent="0.3">
      <c r="A255" s="87" t="s">
        <v>262</v>
      </c>
      <c r="B255" s="88"/>
      <c r="C255" s="88"/>
      <c r="D255" s="89"/>
    </row>
    <row r="256" spans="1:10" x14ac:dyDescent="0.25">
      <c r="A256" s="36"/>
      <c r="B256" s="36"/>
      <c r="C256" s="36"/>
    </row>
    <row r="257" spans="1:9" x14ac:dyDescent="0.25">
      <c r="A257" s="90" t="s">
        <v>235</v>
      </c>
      <c r="B257" s="91"/>
      <c r="C257" s="37" t="s">
        <v>236</v>
      </c>
      <c r="D257" s="37" t="s">
        <v>237</v>
      </c>
      <c r="E257" s="37" t="s">
        <v>238</v>
      </c>
      <c r="F257" s="37" t="s">
        <v>239</v>
      </c>
      <c r="G257" s="37" t="s">
        <v>228</v>
      </c>
      <c r="H257" s="37" t="s">
        <v>230</v>
      </c>
      <c r="I257" s="37" t="s">
        <v>228</v>
      </c>
    </row>
    <row r="258" spans="1:9" x14ac:dyDescent="0.25">
      <c r="A258" s="38" t="s">
        <v>101</v>
      </c>
      <c r="B258" s="85" t="s">
        <v>240</v>
      </c>
      <c r="C258" s="85"/>
      <c r="D258" s="85"/>
      <c r="E258" s="85"/>
      <c r="F258" s="85">
        <f>SUM(C258:E259)</f>
        <v>0</v>
      </c>
      <c r="G258" s="83">
        <f>F258/3</f>
        <v>0</v>
      </c>
      <c r="H258" s="85"/>
      <c r="I258" s="83">
        <f>G258-H258</f>
        <v>0</v>
      </c>
    </row>
    <row r="259" spans="1:9" x14ac:dyDescent="0.25">
      <c r="A259" s="39"/>
      <c r="B259" s="86"/>
      <c r="C259" s="86"/>
      <c r="D259" s="86"/>
      <c r="E259" s="86"/>
      <c r="F259" s="86"/>
      <c r="G259" s="84"/>
      <c r="H259" s="86"/>
      <c r="I259" s="84"/>
    </row>
    <row r="260" spans="1:9" ht="15.75" thickBot="1" x14ac:dyDescent="0.3"/>
    <row r="261" spans="1:9" ht="15.75" thickBot="1" x14ac:dyDescent="0.3">
      <c r="A261" s="87" t="s">
        <v>263</v>
      </c>
      <c r="B261" s="88"/>
      <c r="C261" s="88"/>
      <c r="D261" s="89"/>
    </row>
    <row r="262" spans="1:9" x14ac:dyDescent="0.25">
      <c r="A262" s="36"/>
      <c r="B262" s="36"/>
      <c r="C262" s="36"/>
    </row>
    <row r="263" spans="1:9" x14ac:dyDescent="0.25">
      <c r="A263" s="90" t="s">
        <v>235</v>
      </c>
      <c r="B263" s="91"/>
      <c r="C263" s="37" t="s">
        <v>236</v>
      </c>
      <c r="D263" s="37" t="s">
        <v>237</v>
      </c>
      <c r="E263" s="37" t="s">
        <v>238</v>
      </c>
      <c r="F263" s="37" t="s">
        <v>239</v>
      </c>
      <c r="G263" s="37" t="s">
        <v>228</v>
      </c>
      <c r="H263" s="37" t="s">
        <v>230</v>
      </c>
      <c r="I263" s="37" t="s">
        <v>228</v>
      </c>
    </row>
    <row r="264" spans="1:9" x14ac:dyDescent="0.25">
      <c r="A264" s="38" t="s">
        <v>101</v>
      </c>
      <c r="B264" s="85" t="s">
        <v>240</v>
      </c>
      <c r="C264" s="85"/>
      <c r="D264" s="85"/>
      <c r="E264" s="85"/>
      <c r="F264" s="85">
        <f>SUM(C264:E265)</f>
        <v>0</v>
      </c>
      <c r="G264" s="83">
        <f>F264/3</f>
        <v>0</v>
      </c>
      <c r="H264" s="85"/>
      <c r="I264" s="83">
        <f>G264-H264</f>
        <v>0</v>
      </c>
    </row>
    <row r="265" spans="1:9" x14ac:dyDescent="0.25">
      <c r="A265" s="39"/>
      <c r="B265" s="86"/>
      <c r="C265" s="86"/>
      <c r="D265" s="86"/>
      <c r="E265" s="86"/>
      <c r="F265" s="86"/>
      <c r="G265" s="84"/>
      <c r="H265" s="86"/>
      <c r="I265" s="84"/>
    </row>
    <row r="266" spans="1:9" ht="15.75" thickBot="1" x14ac:dyDescent="0.3"/>
    <row r="267" spans="1:9" ht="15.75" thickBot="1" x14ac:dyDescent="0.3">
      <c r="A267" s="87" t="s">
        <v>264</v>
      </c>
      <c r="B267" s="88"/>
      <c r="C267" s="88"/>
      <c r="D267" s="89"/>
    </row>
    <row r="268" spans="1:9" x14ac:dyDescent="0.25">
      <c r="A268" s="36"/>
      <c r="B268" s="36"/>
      <c r="C268" s="36"/>
    </row>
    <row r="269" spans="1:9" x14ac:dyDescent="0.25">
      <c r="A269" s="90" t="s">
        <v>235</v>
      </c>
      <c r="B269" s="91"/>
      <c r="C269" s="37" t="s">
        <v>236</v>
      </c>
      <c r="D269" s="37" t="s">
        <v>237</v>
      </c>
      <c r="E269" s="37" t="s">
        <v>238</v>
      </c>
      <c r="F269" s="37" t="s">
        <v>239</v>
      </c>
      <c r="G269" s="37" t="s">
        <v>228</v>
      </c>
      <c r="H269" s="37" t="s">
        <v>230</v>
      </c>
      <c r="I269" s="37" t="s">
        <v>228</v>
      </c>
    </row>
    <row r="270" spans="1:9" x14ac:dyDescent="0.25">
      <c r="A270" s="38" t="s">
        <v>95</v>
      </c>
      <c r="B270" s="85" t="s">
        <v>240</v>
      </c>
      <c r="C270" s="85"/>
      <c r="D270" s="85"/>
      <c r="E270" s="85"/>
      <c r="F270" s="85">
        <f>SUM(C270:E271)</f>
        <v>0</v>
      </c>
      <c r="G270" s="83">
        <f>F270/3</f>
        <v>0</v>
      </c>
      <c r="H270" s="85"/>
      <c r="I270" s="83">
        <f>G270-H270</f>
        <v>0</v>
      </c>
    </row>
    <row r="271" spans="1:9" x14ac:dyDescent="0.25">
      <c r="A271" s="39"/>
      <c r="B271" s="86"/>
      <c r="C271" s="86"/>
      <c r="D271" s="86"/>
      <c r="E271" s="86"/>
      <c r="F271" s="86"/>
      <c r="G271" s="84"/>
      <c r="H271" s="86"/>
      <c r="I271" s="84"/>
    </row>
  </sheetData>
  <sheetProtection formatCells="0" formatColumns="0" formatRows="0" insertColumns="0" insertRows="0" insertHyperlinks="0" deleteColumns="0" deleteRows="0" sort="0" autoFilter="0" pivotTables="0"/>
  <mergeCells count="593">
    <mergeCell ref="H252:H253"/>
    <mergeCell ref="I252:I253"/>
    <mergeCell ref="J252:J253"/>
    <mergeCell ref="B224:B225"/>
    <mergeCell ref="C224:C225"/>
    <mergeCell ref="D224:D225"/>
    <mergeCell ref="E224:E225"/>
    <mergeCell ref="F224:F225"/>
    <mergeCell ref="G224:G225"/>
    <mergeCell ref="H224:H225"/>
    <mergeCell ref="I224:I225"/>
    <mergeCell ref="I250:I251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B222:B223"/>
    <mergeCell ref="C222:C223"/>
    <mergeCell ref="D222:D223"/>
    <mergeCell ref="E222:E223"/>
    <mergeCell ref="F222:F223"/>
    <mergeCell ref="G222:G223"/>
    <mergeCell ref="H222:H223"/>
    <mergeCell ref="I222:I223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B218:B219"/>
    <mergeCell ref="C218:C219"/>
    <mergeCell ref="D218:D219"/>
    <mergeCell ref="E218:E219"/>
    <mergeCell ref="F218:F219"/>
    <mergeCell ref="G218:G219"/>
    <mergeCell ref="H218:H219"/>
    <mergeCell ref="I218:I219"/>
    <mergeCell ref="A213:B213"/>
    <mergeCell ref="B214:B215"/>
    <mergeCell ref="C214:C215"/>
    <mergeCell ref="D214:D215"/>
    <mergeCell ref="E214:E215"/>
    <mergeCell ref="F214:F215"/>
    <mergeCell ref="G214:G215"/>
    <mergeCell ref="H214:H215"/>
    <mergeCell ref="I214:I215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A211:D211"/>
    <mergeCell ref="C202:C203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A173:B173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A171:D171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A161:B161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A159:D159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D148:D149"/>
    <mergeCell ref="E148:E149"/>
    <mergeCell ref="F148:F149"/>
    <mergeCell ref="G148:G149"/>
    <mergeCell ref="H148:H149"/>
    <mergeCell ref="I148:I149"/>
    <mergeCell ref="B150:B151"/>
    <mergeCell ref="C150:C151"/>
    <mergeCell ref="D150:D151"/>
    <mergeCell ref="E150:E151"/>
    <mergeCell ref="F150:F151"/>
    <mergeCell ref="G150:G151"/>
    <mergeCell ref="H150:H151"/>
    <mergeCell ref="I150:I151"/>
    <mergeCell ref="H144:H145"/>
    <mergeCell ref="I144:I145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A7:C7"/>
    <mergeCell ref="G10:G11"/>
    <mergeCell ref="H10:H11"/>
    <mergeCell ref="I10:I11"/>
    <mergeCell ref="H22:H23"/>
    <mergeCell ref="I22:I23"/>
    <mergeCell ref="G24:G25"/>
    <mergeCell ref="J22:J23"/>
    <mergeCell ref="A2:I2"/>
    <mergeCell ref="A3:I3"/>
    <mergeCell ref="A5:I5"/>
    <mergeCell ref="G16:G17"/>
    <mergeCell ref="H16:H17"/>
    <mergeCell ref="I16:I17"/>
    <mergeCell ref="J16:J17"/>
    <mergeCell ref="G18:G19"/>
    <mergeCell ref="H18:H19"/>
    <mergeCell ref="I18:I19"/>
    <mergeCell ref="J18:J19"/>
    <mergeCell ref="J10:J11"/>
    <mergeCell ref="G12:G13"/>
    <mergeCell ref="H12:H13"/>
    <mergeCell ref="I12:I13"/>
    <mergeCell ref="J12:J13"/>
    <mergeCell ref="G14:G15"/>
    <mergeCell ref="H14:H15"/>
    <mergeCell ref="I14:I15"/>
    <mergeCell ref="J14:J15"/>
    <mergeCell ref="G46:G47"/>
    <mergeCell ref="H46:H47"/>
    <mergeCell ref="I46:I47"/>
    <mergeCell ref="J46:J47"/>
    <mergeCell ref="G20:G21"/>
    <mergeCell ref="H20:H21"/>
    <mergeCell ref="I20:I21"/>
    <mergeCell ref="J20:J21"/>
    <mergeCell ref="G22:G23"/>
    <mergeCell ref="H24:H25"/>
    <mergeCell ref="I24:I25"/>
    <mergeCell ref="J24:J25"/>
    <mergeCell ref="G40:G41"/>
    <mergeCell ref="H40:H41"/>
    <mergeCell ref="I40:I41"/>
    <mergeCell ref="J40:J41"/>
    <mergeCell ref="G56:G57"/>
    <mergeCell ref="H56:H57"/>
    <mergeCell ref="I56:I57"/>
    <mergeCell ref="J56:J57"/>
    <mergeCell ref="G58:G59"/>
    <mergeCell ref="H58:H59"/>
    <mergeCell ref="I58:I59"/>
    <mergeCell ref="J58:J59"/>
    <mergeCell ref="A49:C49"/>
    <mergeCell ref="G52:G53"/>
    <mergeCell ref="H52:H53"/>
    <mergeCell ref="I52:I53"/>
    <mergeCell ref="J52:J53"/>
    <mergeCell ref="G54:G55"/>
    <mergeCell ref="H54:H55"/>
    <mergeCell ref="I54:I55"/>
    <mergeCell ref="J54:J55"/>
    <mergeCell ref="G64:G65"/>
    <mergeCell ref="H64:H65"/>
    <mergeCell ref="I64:I65"/>
    <mergeCell ref="J64:J65"/>
    <mergeCell ref="G66:G67"/>
    <mergeCell ref="H66:H67"/>
    <mergeCell ref="I66:I67"/>
    <mergeCell ref="J66:J67"/>
    <mergeCell ref="G60:G61"/>
    <mergeCell ref="H60:H61"/>
    <mergeCell ref="I60:I61"/>
    <mergeCell ref="J60:J61"/>
    <mergeCell ref="G62:G63"/>
    <mergeCell ref="H62:H63"/>
    <mergeCell ref="I62:I63"/>
    <mergeCell ref="J62:J63"/>
    <mergeCell ref="G72:G73"/>
    <mergeCell ref="H72:H73"/>
    <mergeCell ref="I72:I73"/>
    <mergeCell ref="J72:J73"/>
    <mergeCell ref="G74:G75"/>
    <mergeCell ref="H74:H75"/>
    <mergeCell ref="I74:I75"/>
    <mergeCell ref="J74:J75"/>
    <mergeCell ref="G68:G69"/>
    <mergeCell ref="H68:H69"/>
    <mergeCell ref="I68:I69"/>
    <mergeCell ref="J68:J69"/>
    <mergeCell ref="G70:G71"/>
    <mergeCell ref="H70:H71"/>
    <mergeCell ref="I70:I71"/>
    <mergeCell ref="J70:J71"/>
    <mergeCell ref="A81:C81"/>
    <mergeCell ref="G84:G85"/>
    <mergeCell ref="H84:H85"/>
    <mergeCell ref="I84:I85"/>
    <mergeCell ref="J84:J85"/>
    <mergeCell ref="A89:C89"/>
    <mergeCell ref="G86:G87"/>
    <mergeCell ref="H86:H87"/>
    <mergeCell ref="I86:I87"/>
    <mergeCell ref="J86:J87"/>
    <mergeCell ref="A113:D113"/>
    <mergeCell ref="A115:B115"/>
    <mergeCell ref="A107:C107"/>
    <mergeCell ref="G110:G111"/>
    <mergeCell ref="H110:H111"/>
    <mergeCell ref="I110:I111"/>
    <mergeCell ref="G100:G101"/>
    <mergeCell ref="H100:H101"/>
    <mergeCell ref="I100:I101"/>
    <mergeCell ref="G102:G103"/>
    <mergeCell ref="H102:H103"/>
    <mergeCell ref="I102:I103"/>
    <mergeCell ref="H116:H117"/>
    <mergeCell ref="I116:I117"/>
    <mergeCell ref="B118:B119"/>
    <mergeCell ref="C118:C119"/>
    <mergeCell ref="D118:D119"/>
    <mergeCell ref="E118:E119"/>
    <mergeCell ref="F118:F119"/>
    <mergeCell ref="G118:G119"/>
    <mergeCell ref="B116:B117"/>
    <mergeCell ref="C116:C117"/>
    <mergeCell ref="D116:D117"/>
    <mergeCell ref="E116:E117"/>
    <mergeCell ref="F116:F117"/>
    <mergeCell ref="G116:G117"/>
    <mergeCell ref="A129:D129"/>
    <mergeCell ref="A131:B131"/>
    <mergeCell ref="B132:B133"/>
    <mergeCell ref="C132:C133"/>
    <mergeCell ref="D132:D133"/>
    <mergeCell ref="E132:E133"/>
    <mergeCell ref="H118:H119"/>
    <mergeCell ref="I118:I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F132:F133"/>
    <mergeCell ref="G132:G133"/>
    <mergeCell ref="H132:H133"/>
    <mergeCell ref="I132:I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H138:H139"/>
    <mergeCell ref="I138:I139"/>
    <mergeCell ref="A185:D185"/>
    <mergeCell ref="A187:B187"/>
    <mergeCell ref="B188:B189"/>
    <mergeCell ref="C188:C189"/>
    <mergeCell ref="D188:D189"/>
    <mergeCell ref="E188:E189"/>
    <mergeCell ref="F188:F189"/>
    <mergeCell ref="G188:G189"/>
    <mergeCell ref="B138:B139"/>
    <mergeCell ref="C138:C139"/>
    <mergeCell ref="D138:D139"/>
    <mergeCell ref="E138:E139"/>
    <mergeCell ref="F138:F139"/>
    <mergeCell ref="G138:G139"/>
    <mergeCell ref="A141:D141"/>
    <mergeCell ref="A143:B143"/>
    <mergeCell ref="B144:B145"/>
    <mergeCell ref="C144:C145"/>
    <mergeCell ref="D144:D145"/>
    <mergeCell ref="E144:E145"/>
    <mergeCell ref="F144:F145"/>
    <mergeCell ref="G144:G145"/>
    <mergeCell ref="B148:B149"/>
    <mergeCell ref="C148:C149"/>
    <mergeCell ref="H196:H197"/>
    <mergeCell ref="I196:I197"/>
    <mergeCell ref="H198:H199"/>
    <mergeCell ref="I198:I199"/>
    <mergeCell ref="H188:H189"/>
    <mergeCell ref="I188:I189"/>
    <mergeCell ref="A191:D191"/>
    <mergeCell ref="A193:B193"/>
    <mergeCell ref="B194:B195"/>
    <mergeCell ref="C194:C195"/>
    <mergeCell ref="D194:D195"/>
    <mergeCell ref="E194:E195"/>
    <mergeCell ref="F194:F195"/>
    <mergeCell ref="G194:G195"/>
    <mergeCell ref="H194:H195"/>
    <mergeCell ref="I194:I195"/>
    <mergeCell ref="B198:B199"/>
    <mergeCell ref="C198:C199"/>
    <mergeCell ref="D198:D199"/>
    <mergeCell ref="E198:E199"/>
    <mergeCell ref="F198:F199"/>
    <mergeCell ref="G198:G199"/>
    <mergeCell ref="B196:B197"/>
    <mergeCell ref="C196:C197"/>
    <mergeCell ref="D196:D197"/>
    <mergeCell ref="E196:E197"/>
    <mergeCell ref="F196:F197"/>
    <mergeCell ref="G196:G197"/>
    <mergeCell ref="J230:J231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D202:D203"/>
    <mergeCell ref="E202:E203"/>
    <mergeCell ref="F202:F203"/>
    <mergeCell ref="G202:G203"/>
    <mergeCell ref="H202:H203"/>
    <mergeCell ref="I202:I203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B202:B203"/>
    <mergeCell ref="A237:C237"/>
    <mergeCell ref="C240:C241"/>
    <mergeCell ref="D240:D241"/>
    <mergeCell ref="E240:E241"/>
    <mergeCell ref="F240:F241"/>
    <mergeCell ref="G240:G241"/>
    <mergeCell ref="H240:H241"/>
    <mergeCell ref="I240:I241"/>
    <mergeCell ref="A227:C227"/>
    <mergeCell ref="C230:C231"/>
    <mergeCell ref="D230:D231"/>
    <mergeCell ref="E230:E231"/>
    <mergeCell ref="F230:F231"/>
    <mergeCell ref="G230:G231"/>
    <mergeCell ref="H230:H231"/>
    <mergeCell ref="I230:I231"/>
    <mergeCell ref="J232:J233"/>
    <mergeCell ref="C234:C235"/>
    <mergeCell ref="D234:D235"/>
    <mergeCell ref="E234:E235"/>
    <mergeCell ref="F234:F235"/>
    <mergeCell ref="G234:G235"/>
    <mergeCell ref="H234:H235"/>
    <mergeCell ref="I234:I235"/>
    <mergeCell ref="J234:J235"/>
    <mergeCell ref="C232:C233"/>
    <mergeCell ref="D232:D233"/>
    <mergeCell ref="E232:E233"/>
    <mergeCell ref="F232:F233"/>
    <mergeCell ref="G232:G233"/>
    <mergeCell ref="H232:H233"/>
    <mergeCell ref="I232:I233"/>
    <mergeCell ref="J240:J241"/>
    <mergeCell ref="A243:C243"/>
    <mergeCell ref="C246:C247"/>
    <mergeCell ref="D246:D247"/>
    <mergeCell ref="E246:E247"/>
    <mergeCell ref="F246:F247"/>
    <mergeCell ref="G246:G247"/>
    <mergeCell ref="H246:H247"/>
    <mergeCell ref="I246:I247"/>
    <mergeCell ref="J246:J247"/>
    <mergeCell ref="A255:D255"/>
    <mergeCell ref="A257:B257"/>
    <mergeCell ref="B258:B259"/>
    <mergeCell ref="C258:C259"/>
    <mergeCell ref="D258:D259"/>
    <mergeCell ref="E258:E259"/>
    <mergeCell ref="F258:F259"/>
    <mergeCell ref="G258:G259"/>
    <mergeCell ref="C248:C249"/>
    <mergeCell ref="D248:D249"/>
    <mergeCell ref="E248:E249"/>
    <mergeCell ref="F248:F249"/>
    <mergeCell ref="G248:G249"/>
    <mergeCell ref="C252:C253"/>
    <mergeCell ref="D252:D253"/>
    <mergeCell ref="E252:E253"/>
    <mergeCell ref="F252:F253"/>
    <mergeCell ref="G252:G253"/>
    <mergeCell ref="H248:H249"/>
    <mergeCell ref="I248:I249"/>
    <mergeCell ref="J248:J249"/>
    <mergeCell ref="C250:C251"/>
    <mergeCell ref="D250:D251"/>
    <mergeCell ref="E250:E251"/>
    <mergeCell ref="F250:F251"/>
    <mergeCell ref="G250:G251"/>
    <mergeCell ref="H250:H251"/>
    <mergeCell ref="J250:J251"/>
    <mergeCell ref="H258:H259"/>
    <mergeCell ref="I258:I259"/>
    <mergeCell ref="A261:D261"/>
    <mergeCell ref="A263:B263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A267:D267"/>
    <mergeCell ref="A269:B269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G42:G43"/>
    <mergeCell ref="H42:H43"/>
    <mergeCell ref="I42:I43"/>
    <mergeCell ref="J42:J43"/>
    <mergeCell ref="G44:G45"/>
    <mergeCell ref="H44:H45"/>
    <mergeCell ref="I44:I45"/>
    <mergeCell ref="J44:J45"/>
    <mergeCell ref="J110:J111"/>
    <mergeCell ref="G76:G77"/>
    <mergeCell ref="H76:H77"/>
    <mergeCell ref="I76:I77"/>
    <mergeCell ref="J76:J77"/>
    <mergeCell ref="G78:G79"/>
    <mergeCell ref="H78:H79"/>
    <mergeCell ref="I78:I79"/>
    <mergeCell ref="J78:J79"/>
    <mergeCell ref="G104:G105"/>
    <mergeCell ref="H104:H105"/>
    <mergeCell ref="I104:I105"/>
    <mergeCell ref="J104:J105"/>
    <mergeCell ref="J100:J101"/>
    <mergeCell ref="J102:J103"/>
    <mergeCell ref="G96:G97"/>
    <mergeCell ref="H96:H97"/>
    <mergeCell ref="I96:I97"/>
    <mergeCell ref="J96:J97"/>
    <mergeCell ref="G98:G99"/>
    <mergeCell ref="H98:H99"/>
    <mergeCell ref="I98:I99"/>
    <mergeCell ref="J98:J99"/>
    <mergeCell ref="G92:G93"/>
    <mergeCell ref="H92:H93"/>
    <mergeCell ref="I92:I93"/>
    <mergeCell ref="J92:J93"/>
    <mergeCell ref="G94:G95"/>
    <mergeCell ref="H94:H95"/>
    <mergeCell ref="I94:I95"/>
    <mergeCell ref="J94:J9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view="pageBreakPreview" topLeftCell="A115" zoomScale="60" zoomScaleNormal="100" workbookViewId="0">
      <selection activeCell="A149" sqref="A149:E149"/>
    </sheetView>
  </sheetViews>
  <sheetFormatPr baseColWidth="10" defaultRowHeight="15" x14ac:dyDescent="0.25"/>
  <cols>
    <col min="1" max="1" width="6.42578125" customWidth="1"/>
    <col min="6" max="6" width="7.85546875" customWidth="1"/>
    <col min="7" max="7" width="11" customWidth="1"/>
    <col min="9" max="9" width="5.7109375" customWidth="1"/>
    <col min="10" max="10" width="19.140625" bestFit="1" customWidth="1"/>
  </cols>
  <sheetData>
    <row r="1" spans="1:10" ht="15.75" thickBot="1" x14ac:dyDescent="0.3"/>
    <row r="2" spans="1:10" ht="16.5" thickBot="1" x14ac:dyDescent="0.3">
      <c r="B2" s="64" t="s">
        <v>0</v>
      </c>
      <c r="C2" s="64"/>
      <c r="D2" s="64"/>
      <c r="E2" s="64"/>
      <c r="F2" s="64"/>
    </row>
    <row r="3" spans="1:10" ht="16.5" thickBot="1" x14ac:dyDescent="0.3">
      <c r="B3" s="64" t="s">
        <v>1</v>
      </c>
      <c r="C3" s="64"/>
      <c r="D3" s="64"/>
      <c r="E3" s="64"/>
      <c r="F3" s="64"/>
    </row>
    <row r="5" spans="1:10" ht="15.75" thickBot="1" x14ac:dyDescent="0.3"/>
    <row r="6" spans="1:10" ht="15.75" thickBot="1" x14ac:dyDescent="0.3">
      <c r="E6" s="73" t="s">
        <v>194</v>
      </c>
      <c r="F6" s="73"/>
    </row>
    <row r="7" spans="1:10" ht="15.75" thickBot="1" x14ac:dyDescent="0.3"/>
    <row r="8" spans="1:10" ht="15.75" thickBot="1" x14ac:dyDescent="0.3">
      <c r="A8" s="74" t="s">
        <v>3</v>
      </c>
      <c r="B8" s="74"/>
      <c r="C8" s="74"/>
      <c r="D8" s="74"/>
      <c r="E8" s="74"/>
    </row>
    <row r="10" spans="1:10" x14ac:dyDescent="0.25">
      <c r="A10" s="13" t="s">
        <v>5</v>
      </c>
      <c r="B10" s="75" t="s">
        <v>6</v>
      </c>
      <c r="C10" s="75"/>
      <c r="F10" s="13" t="s">
        <v>7</v>
      </c>
      <c r="H10" s="14" t="s">
        <v>228</v>
      </c>
      <c r="J10" s="14" t="s">
        <v>288</v>
      </c>
    </row>
    <row r="11" spans="1:10" x14ac:dyDescent="0.25">
      <c r="A11">
        <v>1</v>
      </c>
      <c r="B11" t="s">
        <v>295</v>
      </c>
      <c r="F11" t="s">
        <v>11</v>
      </c>
      <c r="H11">
        <f>'TABULACIO FINALS'!J16</f>
        <v>3.8666666666666663</v>
      </c>
      <c r="J11">
        <v>4</v>
      </c>
    </row>
    <row r="12" spans="1:10" x14ac:dyDescent="0.25">
      <c r="A12">
        <v>2</v>
      </c>
      <c r="B12" t="s">
        <v>19</v>
      </c>
      <c r="F12" t="s">
        <v>11</v>
      </c>
      <c r="H12">
        <f>'TABULACIO FINALS'!J14</f>
        <v>3.4333333333333336</v>
      </c>
      <c r="J12">
        <v>3</v>
      </c>
    </row>
    <row r="13" spans="1:10" x14ac:dyDescent="0.25">
      <c r="A13">
        <v>3</v>
      </c>
      <c r="B13" t="s">
        <v>10</v>
      </c>
      <c r="F13" t="s">
        <v>11</v>
      </c>
      <c r="H13">
        <f>'TABULACIO FINALS'!J12</f>
        <v>3.1666666666666665</v>
      </c>
      <c r="J13">
        <v>2</v>
      </c>
    </row>
    <row r="14" spans="1:10" x14ac:dyDescent="0.25">
      <c r="A14">
        <v>4</v>
      </c>
      <c r="B14" t="s">
        <v>12</v>
      </c>
      <c r="F14" t="s">
        <v>11</v>
      </c>
      <c r="H14">
        <f>'TABULACIO FINALS'!J10</f>
        <v>3.0333333333333332</v>
      </c>
      <c r="J14">
        <v>1</v>
      </c>
    </row>
    <row r="15" spans="1:10" ht="15.75" thickBot="1" x14ac:dyDescent="0.3"/>
    <row r="16" spans="1:10" ht="15.75" thickBot="1" x14ac:dyDescent="0.3">
      <c r="A16" s="74" t="s">
        <v>20</v>
      </c>
      <c r="B16" s="74"/>
      <c r="C16" s="74"/>
      <c r="D16" s="74"/>
      <c r="E16" s="74"/>
    </row>
    <row r="18" spans="1:10" x14ac:dyDescent="0.25">
      <c r="A18" s="13" t="s">
        <v>5</v>
      </c>
      <c r="B18" s="75" t="s">
        <v>6</v>
      </c>
      <c r="C18" s="75"/>
      <c r="F18" s="13" t="s">
        <v>7</v>
      </c>
      <c r="H18" s="14" t="s">
        <v>228</v>
      </c>
      <c r="J18" s="14" t="s">
        <v>288</v>
      </c>
    </row>
    <row r="19" spans="1:10" x14ac:dyDescent="0.25">
      <c r="A19">
        <v>1</v>
      </c>
      <c r="B19" t="s">
        <v>21</v>
      </c>
      <c r="F19" t="s">
        <v>14</v>
      </c>
      <c r="H19" s="60">
        <f>'TABULACIO FINALS'!J22</f>
        <v>4.8333333333333321</v>
      </c>
      <c r="J19">
        <v>3</v>
      </c>
    </row>
    <row r="20" spans="1:10" x14ac:dyDescent="0.25">
      <c r="A20">
        <v>2</v>
      </c>
      <c r="B20" t="s">
        <v>22</v>
      </c>
      <c r="F20" t="s">
        <v>11</v>
      </c>
      <c r="H20" s="60">
        <f>'TABULACIO FINALS'!J24</f>
        <v>2.5333333333333328</v>
      </c>
      <c r="J20">
        <v>2</v>
      </c>
    </row>
    <row r="21" spans="1:10" x14ac:dyDescent="0.25">
      <c r="A21">
        <v>3</v>
      </c>
      <c r="B21" t="s">
        <v>23</v>
      </c>
      <c r="F21" t="s">
        <v>11</v>
      </c>
      <c r="H21" s="60">
        <f>'TABULACIO FINALS'!J26</f>
        <v>2.4</v>
      </c>
      <c r="J21">
        <v>1</v>
      </c>
    </row>
    <row r="22" spans="1:10" ht="15.75" thickBot="1" x14ac:dyDescent="0.3"/>
    <row r="23" spans="1:10" ht="15.75" thickBot="1" x14ac:dyDescent="0.3">
      <c r="A23" s="74" t="s">
        <v>24</v>
      </c>
      <c r="B23" s="74"/>
      <c r="C23" s="74"/>
      <c r="D23" s="74"/>
      <c r="E23" s="74"/>
    </row>
    <row r="25" spans="1:10" x14ac:dyDescent="0.25">
      <c r="A25" s="13" t="s">
        <v>5</v>
      </c>
      <c r="B25" s="75" t="s">
        <v>6</v>
      </c>
      <c r="C25" s="75"/>
      <c r="F25" s="13" t="s">
        <v>7</v>
      </c>
      <c r="H25" s="14" t="s">
        <v>228</v>
      </c>
      <c r="J25" s="14" t="s">
        <v>288</v>
      </c>
    </row>
    <row r="26" spans="1:10" x14ac:dyDescent="0.25">
      <c r="A26">
        <v>1</v>
      </c>
      <c r="B26" t="s">
        <v>29</v>
      </c>
      <c r="F26" t="s">
        <v>11</v>
      </c>
      <c r="H26" s="60">
        <f>'TABULACIO FINALS'!J36</f>
        <v>5.0666666666666664</v>
      </c>
      <c r="J26">
        <v>3</v>
      </c>
    </row>
    <row r="27" spans="1:10" x14ac:dyDescent="0.25">
      <c r="A27">
        <v>2</v>
      </c>
      <c r="B27" t="s">
        <v>28</v>
      </c>
      <c r="F27" t="s">
        <v>11</v>
      </c>
      <c r="H27" s="60">
        <f>'TABULACIO FINALS'!J34</f>
        <v>4.8000000000000007</v>
      </c>
      <c r="J27">
        <v>2</v>
      </c>
    </row>
    <row r="28" spans="1:10" x14ac:dyDescent="0.25">
      <c r="A28">
        <v>3</v>
      </c>
      <c r="B28" t="s">
        <v>26</v>
      </c>
      <c r="F28" t="s">
        <v>9</v>
      </c>
      <c r="H28" s="60">
        <f>'TABULACIO FINALS'!J32</f>
        <v>4.5666666666666664</v>
      </c>
      <c r="J28">
        <v>1</v>
      </c>
    </row>
    <row r="29" spans="1:10" ht="15.75" thickBot="1" x14ac:dyDescent="0.3"/>
    <row r="30" spans="1:10" ht="15.75" thickBot="1" x14ac:dyDescent="0.3">
      <c r="A30" s="74" t="s">
        <v>30</v>
      </c>
      <c r="B30" s="74"/>
      <c r="C30" s="74"/>
      <c r="D30" s="74"/>
      <c r="E30" s="74"/>
    </row>
    <row r="32" spans="1:10" x14ac:dyDescent="0.25">
      <c r="A32" s="13" t="s">
        <v>5</v>
      </c>
      <c r="B32" s="75" t="s">
        <v>6</v>
      </c>
      <c r="C32" s="75"/>
      <c r="F32" s="13" t="s">
        <v>7</v>
      </c>
      <c r="H32" s="14" t="s">
        <v>228</v>
      </c>
      <c r="J32" s="14" t="s">
        <v>288</v>
      </c>
    </row>
    <row r="33" spans="1:10" x14ac:dyDescent="0.25">
      <c r="A33">
        <v>1</v>
      </c>
      <c r="B33" t="s">
        <v>43</v>
      </c>
      <c r="F33" t="s">
        <v>11</v>
      </c>
      <c r="H33" s="60">
        <f>'TABULACIO FINALS'!J52</f>
        <v>14.533333333333331</v>
      </c>
      <c r="J33">
        <v>6</v>
      </c>
    </row>
    <row r="34" spans="1:10" x14ac:dyDescent="0.25">
      <c r="A34">
        <v>2</v>
      </c>
      <c r="B34" t="s">
        <v>44</v>
      </c>
      <c r="F34" t="s">
        <v>9</v>
      </c>
      <c r="H34" s="60">
        <f>'TABULACIO FINALS'!J50</f>
        <v>9.0000000000000018</v>
      </c>
      <c r="J34">
        <v>5</v>
      </c>
    </row>
    <row r="35" spans="1:10" x14ac:dyDescent="0.25">
      <c r="A35">
        <v>3</v>
      </c>
      <c r="B35" t="s">
        <v>32</v>
      </c>
      <c r="F35" t="s">
        <v>9</v>
      </c>
      <c r="H35" s="60">
        <f>'TABULACIO FINALS'!J48</f>
        <v>7.9666666666666659</v>
      </c>
      <c r="J35">
        <v>4</v>
      </c>
    </row>
    <row r="36" spans="1:10" x14ac:dyDescent="0.25">
      <c r="A36">
        <v>4</v>
      </c>
      <c r="B36" t="s">
        <v>37</v>
      </c>
      <c r="F36" t="s">
        <v>14</v>
      </c>
      <c r="H36" s="60">
        <f>'TABULACIO FINALS'!J46</f>
        <v>7.1</v>
      </c>
      <c r="J36">
        <v>3</v>
      </c>
    </row>
    <row r="37" spans="1:10" x14ac:dyDescent="0.25">
      <c r="A37">
        <v>5</v>
      </c>
      <c r="B37" t="s">
        <v>33</v>
      </c>
      <c r="F37" t="s">
        <v>9</v>
      </c>
      <c r="H37" s="60">
        <f>'TABULACIO FINALS'!J42</f>
        <v>5.9666666666666668</v>
      </c>
      <c r="J37">
        <v>2</v>
      </c>
    </row>
    <row r="38" spans="1:10" x14ac:dyDescent="0.25">
      <c r="A38">
        <v>6</v>
      </c>
      <c r="B38" t="s">
        <v>41</v>
      </c>
      <c r="F38" t="s">
        <v>9</v>
      </c>
      <c r="H38" s="60">
        <f>'TABULACIO FINALS'!J44</f>
        <v>5.9666666666666668</v>
      </c>
      <c r="J38">
        <v>1</v>
      </c>
    </row>
    <row r="39" spans="1:10" ht="15.75" thickBot="1" x14ac:dyDescent="0.3"/>
    <row r="40" spans="1:10" ht="15.75" thickBot="1" x14ac:dyDescent="0.3">
      <c r="A40" s="76" t="s">
        <v>48</v>
      </c>
      <c r="B40" s="76"/>
      <c r="C40" s="76"/>
      <c r="D40" s="76"/>
      <c r="E40" s="76"/>
    </row>
    <row r="42" spans="1:10" x14ac:dyDescent="0.25">
      <c r="A42" s="13" t="s">
        <v>5</v>
      </c>
      <c r="B42" s="75" t="s">
        <v>6</v>
      </c>
      <c r="C42" s="75"/>
      <c r="F42" s="13" t="s">
        <v>7</v>
      </c>
      <c r="H42" s="14" t="s">
        <v>228</v>
      </c>
      <c r="J42" s="14" t="s">
        <v>288</v>
      </c>
    </row>
    <row r="43" spans="1:10" x14ac:dyDescent="0.25">
      <c r="A43">
        <v>1</v>
      </c>
      <c r="B43" t="s">
        <v>49</v>
      </c>
      <c r="F43" t="s">
        <v>14</v>
      </c>
      <c r="H43" s="60">
        <f>'TABULACIO FINALS'!J58</f>
        <v>9.6999999999999993</v>
      </c>
      <c r="J43">
        <v>2</v>
      </c>
    </row>
    <row r="44" spans="1:10" x14ac:dyDescent="0.25">
      <c r="A44">
        <v>2</v>
      </c>
      <c r="B44" t="s">
        <v>50</v>
      </c>
      <c r="F44" t="s">
        <v>14</v>
      </c>
      <c r="H44" s="60">
        <f>'TABULACIO FINALS'!J60</f>
        <v>8.7666666666666657</v>
      </c>
      <c r="J44">
        <v>1</v>
      </c>
    </row>
    <row r="45" spans="1:10" ht="15.75" thickBot="1" x14ac:dyDescent="0.3"/>
    <row r="46" spans="1:10" ht="15.75" thickBot="1" x14ac:dyDescent="0.3">
      <c r="A46" s="74" t="s">
        <v>51</v>
      </c>
      <c r="B46" s="74"/>
      <c r="C46" s="74"/>
      <c r="D46" s="74"/>
      <c r="E46" s="74"/>
    </row>
    <row r="48" spans="1:10" x14ac:dyDescent="0.25">
      <c r="A48" s="13" t="s">
        <v>5</v>
      </c>
      <c r="B48" s="75" t="s">
        <v>6</v>
      </c>
      <c r="C48" s="75"/>
      <c r="F48" s="13" t="s">
        <v>7</v>
      </c>
      <c r="H48" s="14" t="s">
        <v>228</v>
      </c>
      <c r="J48" s="14" t="s">
        <v>288</v>
      </c>
    </row>
    <row r="49" spans="1:10" x14ac:dyDescent="0.25">
      <c r="A49">
        <v>1</v>
      </c>
      <c r="B49" t="s">
        <v>57</v>
      </c>
      <c r="F49" t="s">
        <v>9</v>
      </c>
      <c r="H49" s="60">
        <f>'TABULACIO FINALS'!J72</f>
        <v>10.933333333333334</v>
      </c>
      <c r="J49">
        <v>4</v>
      </c>
    </row>
    <row r="50" spans="1:10" x14ac:dyDescent="0.25">
      <c r="A50">
        <v>2</v>
      </c>
      <c r="B50" t="s">
        <v>54</v>
      </c>
      <c r="F50" t="s">
        <v>11</v>
      </c>
      <c r="H50" s="60">
        <f>'TABULACIO FINALS'!J68</f>
        <v>10.6</v>
      </c>
      <c r="J50">
        <v>3</v>
      </c>
    </row>
    <row r="51" spans="1:10" x14ac:dyDescent="0.25">
      <c r="A51">
        <v>3</v>
      </c>
      <c r="B51" t="s">
        <v>58</v>
      </c>
      <c r="F51" t="s">
        <v>9</v>
      </c>
      <c r="H51" s="60">
        <f>'TABULACIO FINALS'!J66</f>
        <v>8.7000000000000011</v>
      </c>
      <c r="J51">
        <v>2</v>
      </c>
    </row>
    <row r="52" spans="1:10" x14ac:dyDescent="0.25">
      <c r="A52">
        <v>4</v>
      </c>
      <c r="B52" t="s">
        <v>53</v>
      </c>
      <c r="F52" t="s">
        <v>11</v>
      </c>
      <c r="H52" s="60">
        <f>'TABULACIO FINALS'!J70</f>
        <v>8.1999999999999993</v>
      </c>
      <c r="J52">
        <v>1</v>
      </c>
    </row>
    <row r="53" spans="1:10" ht="15.75" thickBot="1" x14ac:dyDescent="0.3"/>
    <row r="54" spans="1:10" ht="15.75" thickBot="1" x14ac:dyDescent="0.3">
      <c r="A54" s="76" t="s">
        <v>59</v>
      </c>
      <c r="B54" s="76"/>
      <c r="C54" s="76"/>
      <c r="D54" s="76"/>
      <c r="E54" s="76"/>
    </row>
    <row r="56" spans="1:10" x14ac:dyDescent="0.25">
      <c r="A56" s="13" t="s">
        <v>5</v>
      </c>
      <c r="B56" s="75" t="s">
        <v>6</v>
      </c>
      <c r="C56" s="75"/>
      <c r="F56" s="13" t="s">
        <v>7</v>
      </c>
      <c r="H56" s="14" t="s">
        <v>228</v>
      </c>
      <c r="J56" s="14" t="s">
        <v>288</v>
      </c>
    </row>
    <row r="57" spans="1:10" x14ac:dyDescent="0.25">
      <c r="A57">
        <v>1</v>
      </c>
      <c r="B57" t="s">
        <v>60</v>
      </c>
      <c r="F57" t="s">
        <v>11</v>
      </c>
      <c r="J57">
        <v>1</v>
      </c>
    </row>
    <row r="58" spans="1:10" ht="15.75" thickBot="1" x14ac:dyDescent="0.3"/>
    <row r="59" spans="1:10" ht="15.75" thickBot="1" x14ac:dyDescent="0.3">
      <c r="E59" s="73" t="s">
        <v>195</v>
      </c>
      <c r="F59" s="73"/>
    </row>
    <row r="60" spans="1:10" ht="15.75" thickBot="1" x14ac:dyDescent="0.3"/>
    <row r="61" spans="1:10" ht="15.75" thickBot="1" x14ac:dyDescent="0.3">
      <c r="A61" s="77" t="s">
        <v>61</v>
      </c>
      <c r="B61" s="78"/>
      <c r="C61" s="78"/>
      <c r="D61" s="78"/>
      <c r="E61" s="79"/>
    </row>
    <row r="63" spans="1:10" x14ac:dyDescent="0.25">
      <c r="A63" s="13" t="s">
        <v>5</v>
      </c>
      <c r="B63" s="75" t="s">
        <v>6</v>
      </c>
      <c r="C63" s="75"/>
      <c r="F63" s="13" t="s">
        <v>7</v>
      </c>
      <c r="H63" s="14" t="s">
        <v>228</v>
      </c>
      <c r="J63" s="14" t="s">
        <v>288</v>
      </c>
    </row>
    <row r="64" spans="1:10" x14ac:dyDescent="0.25">
      <c r="A64">
        <v>1</v>
      </c>
      <c r="B64" t="s">
        <v>21</v>
      </c>
      <c r="F64" t="s">
        <v>14</v>
      </c>
      <c r="H64" s="60">
        <f>'TABULACIO FINALS'!I88</f>
        <v>2.2999999999999998</v>
      </c>
      <c r="J64">
        <v>3</v>
      </c>
    </row>
    <row r="65" spans="1:10" x14ac:dyDescent="0.25">
      <c r="A65">
        <v>2</v>
      </c>
      <c r="B65" t="s">
        <v>295</v>
      </c>
      <c r="F65" t="s">
        <v>11</v>
      </c>
      <c r="H65" s="60">
        <f>'TABULACIO FINALS'!I86</f>
        <v>1.4666666666666663</v>
      </c>
      <c r="J65">
        <v>2</v>
      </c>
    </row>
    <row r="66" spans="1:10" x14ac:dyDescent="0.25">
      <c r="A66">
        <v>3</v>
      </c>
      <c r="B66" t="s">
        <v>22</v>
      </c>
      <c r="F66" t="s">
        <v>11</v>
      </c>
      <c r="H66" s="60">
        <f>'TABULACIO FINALS'!I84</f>
        <v>1.1666666666666665</v>
      </c>
      <c r="J66">
        <v>1</v>
      </c>
    </row>
    <row r="67" spans="1:10" ht="15.75" thickBot="1" x14ac:dyDescent="0.3"/>
    <row r="68" spans="1:10" ht="15.75" thickBot="1" x14ac:dyDescent="0.3">
      <c r="A68" s="77" t="s">
        <v>63</v>
      </c>
      <c r="B68" s="78"/>
      <c r="C68" s="78"/>
      <c r="D68" s="78"/>
      <c r="E68" s="79"/>
    </row>
    <row r="70" spans="1:10" x14ac:dyDescent="0.25">
      <c r="A70" s="13" t="s">
        <v>5</v>
      </c>
      <c r="B70" s="75" t="s">
        <v>6</v>
      </c>
      <c r="C70" s="75"/>
      <c r="F70" s="13" t="s">
        <v>7</v>
      </c>
      <c r="H70" s="14" t="s">
        <v>228</v>
      </c>
      <c r="J70" s="14" t="s">
        <v>288</v>
      </c>
    </row>
    <row r="71" spans="1:10" x14ac:dyDescent="0.25">
      <c r="A71">
        <v>1</v>
      </c>
      <c r="B71" t="s">
        <v>29</v>
      </c>
      <c r="F71" t="s">
        <v>11</v>
      </c>
      <c r="H71" s="60">
        <f>'TABULACIO FINALS'!I98</f>
        <v>2.7333333333333329</v>
      </c>
      <c r="J71">
        <v>3</v>
      </c>
    </row>
    <row r="72" spans="1:10" x14ac:dyDescent="0.25">
      <c r="A72">
        <v>2</v>
      </c>
      <c r="B72" t="s">
        <v>26</v>
      </c>
      <c r="F72" t="s">
        <v>9</v>
      </c>
      <c r="H72" s="60">
        <f>'TABULACIO FINALS'!I94</f>
        <v>2.4000000000000008</v>
      </c>
      <c r="J72">
        <v>2</v>
      </c>
    </row>
    <row r="73" spans="1:10" x14ac:dyDescent="0.25">
      <c r="A73">
        <v>3</v>
      </c>
      <c r="B73" t="s">
        <v>27</v>
      </c>
      <c r="F73" t="s">
        <v>11</v>
      </c>
      <c r="H73" s="60">
        <f>'TABULACIO FINALS'!I96</f>
        <v>2.2999999999999998</v>
      </c>
      <c r="J73">
        <v>1</v>
      </c>
    </row>
    <row r="74" spans="1:10" ht="15.75" thickBot="1" x14ac:dyDescent="0.3"/>
    <row r="75" spans="1:10" ht="15.75" thickBot="1" x14ac:dyDescent="0.3">
      <c r="A75" s="77" t="s">
        <v>196</v>
      </c>
      <c r="B75" s="78"/>
      <c r="C75" s="78"/>
      <c r="D75" s="78"/>
      <c r="E75" s="79"/>
    </row>
    <row r="77" spans="1:10" x14ac:dyDescent="0.25">
      <c r="A77" s="13" t="s">
        <v>5</v>
      </c>
      <c r="B77" s="75" t="s">
        <v>6</v>
      </c>
      <c r="C77" s="75"/>
      <c r="F77" s="13" t="s">
        <v>7</v>
      </c>
      <c r="H77" s="14" t="s">
        <v>228</v>
      </c>
      <c r="J77" s="14" t="s">
        <v>288</v>
      </c>
    </row>
    <row r="78" spans="1:10" x14ac:dyDescent="0.25">
      <c r="A78">
        <v>1</v>
      </c>
      <c r="B78" t="s">
        <v>43</v>
      </c>
      <c r="F78" t="s">
        <v>11</v>
      </c>
      <c r="H78" s="60">
        <f>'TABULACIO FINALS'!I110</f>
        <v>5.9666666666666668</v>
      </c>
      <c r="J78">
        <v>4</v>
      </c>
    </row>
    <row r="79" spans="1:10" x14ac:dyDescent="0.25">
      <c r="A79">
        <v>2</v>
      </c>
      <c r="B79" t="s">
        <v>49</v>
      </c>
      <c r="F79" t="s">
        <v>14</v>
      </c>
      <c r="H79" s="60">
        <f>'TABULACIO FINALS'!I108</f>
        <v>4.7</v>
      </c>
      <c r="J79">
        <v>3</v>
      </c>
    </row>
    <row r="80" spans="1:10" x14ac:dyDescent="0.25">
      <c r="A80">
        <v>3</v>
      </c>
      <c r="B80" t="s">
        <v>44</v>
      </c>
      <c r="F80" t="s">
        <v>9</v>
      </c>
      <c r="H80" s="60">
        <f>'TABULACIO FINALS'!I104</f>
        <v>4.2333333333333334</v>
      </c>
      <c r="J80">
        <v>2</v>
      </c>
    </row>
    <row r="81" spans="1:10" x14ac:dyDescent="0.25">
      <c r="A81">
        <v>4</v>
      </c>
      <c r="B81" t="s">
        <v>50</v>
      </c>
      <c r="F81" t="s">
        <v>14</v>
      </c>
      <c r="H81" s="60">
        <f>'TABULACIO FINALS'!I106</f>
        <v>3.6</v>
      </c>
      <c r="J81">
        <v>1</v>
      </c>
    </row>
    <row r="82" spans="1:10" ht="15.75" thickBot="1" x14ac:dyDescent="0.3"/>
    <row r="83" spans="1:10" ht="15.75" thickBot="1" x14ac:dyDescent="0.3">
      <c r="A83" s="77" t="s">
        <v>66</v>
      </c>
      <c r="B83" s="78"/>
      <c r="C83" s="78"/>
      <c r="D83" s="78"/>
      <c r="E83" s="79"/>
    </row>
    <row r="85" spans="1:10" x14ac:dyDescent="0.25">
      <c r="A85" s="13" t="s">
        <v>5</v>
      </c>
      <c r="B85" s="75" t="s">
        <v>6</v>
      </c>
      <c r="C85" s="75"/>
      <c r="F85" s="13" t="s">
        <v>7</v>
      </c>
      <c r="H85" s="14" t="s">
        <v>228</v>
      </c>
      <c r="J85" s="14" t="s">
        <v>288</v>
      </c>
    </row>
    <row r="86" spans="1:10" x14ac:dyDescent="0.25">
      <c r="A86">
        <v>1</v>
      </c>
      <c r="B86" t="s">
        <v>60</v>
      </c>
      <c r="F86" t="s">
        <v>11</v>
      </c>
      <c r="H86" s="60">
        <f>'TABULACIO FINALS'!I118</f>
        <v>4.9666666666666668</v>
      </c>
      <c r="J86">
        <v>3</v>
      </c>
    </row>
    <row r="87" spans="1:10" x14ac:dyDescent="0.25">
      <c r="A87">
        <v>2</v>
      </c>
      <c r="B87" t="s">
        <v>57</v>
      </c>
      <c r="F87" t="s">
        <v>9</v>
      </c>
      <c r="H87" s="60">
        <f>'TABULACIO FINALS'!I120</f>
        <v>4.8666666666666663</v>
      </c>
      <c r="J87">
        <v>2</v>
      </c>
    </row>
    <row r="88" spans="1:10" x14ac:dyDescent="0.25">
      <c r="A88">
        <v>3</v>
      </c>
      <c r="B88" t="s">
        <v>53</v>
      </c>
      <c r="F88" t="s">
        <v>11</v>
      </c>
      <c r="H88" s="60">
        <f>'TABULACIO FINALS'!I116</f>
        <v>4.1000000000000005</v>
      </c>
      <c r="J88">
        <v>1</v>
      </c>
    </row>
    <row r="89" spans="1:10" ht="15.75" thickBot="1" x14ac:dyDescent="0.3"/>
    <row r="90" spans="1:10" ht="15.75" thickBot="1" x14ac:dyDescent="0.3">
      <c r="E90" s="73" t="s">
        <v>301</v>
      </c>
      <c r="F90" s="73"/>
    </row>
    <row r="91" spans="1:10" ht="15.75" thickBot="1" x14ac:dyDescent="0.3"/>
    <row r="92" spans="1:10" ht="15.75" thickBot="1" x14ac:dyDescent="0.3">
      <c r="A92" s="80" t="s">
        <v>68</v>
      </c>
      <c r="B92" s="81"/>
      <c r="C92" s="81"/>
      <c r="D92" s="81"/>
      <c r="E92" s="82"/>
    </row>
    <row r="94" spans="1:10" x14ac:dyDescent="0.25">
      <c r="A94" s="13" t="s">
        <v>5</v>
      </c>
      <c r="B94" s="75" t="s">
        <v>6</v>
      </c>
      <c r="C94" s="75"/>
      <c r="F94" s="13" t="s">
        <v>7</v>
      </c>
      <c r="H94" s="14" t="s">
        <v>228</v>
      </c>
      <c r="J94" s="14" t="s">
        <v>288</v>
      </c>
    </row>
    <row r="95" spans="1:10" x14ac:dyDescent="0.25">
      <c r="A95">
        <v>1</v>
      </c>
      <c r="B95" t="s">
        <v>298</v>
      </c>
      <c r="F95" t="s">
        <v>11</v>
      </c>
      <c r="H95" s="60">
        <f>'TABULACIO FINALS'!I130</f>
        <v>23.666666666666668</v>
      </c>
      <c r="J95">
        <v>6</v>
      </c>
    </row>
    <row r="96" spans="1:10" x14ac:dyDescent="0.25">
      <c r="A96">
        <v>2</v>
      </c>
      <c r="B96" t="s">
        <v>297</v>
      </c>
      <c r="F96" t="s">
        <v>11</v>
      </c>
      <c r="H96" s="60">
        <f>'TABULACIO FINALS'!I128</f>
        <v>21.166666666666668</v>
      </c>
      <c r="J96">
        <v>4</v>
      </c>
    </row>
    <row r="97" spans="1:10" x14ac:dyDescent="0.25">
      <c r="A97">
        <v>3</v>
      </c>
      <c r="B97" t="s">
        <v>296</v>
      </c>
      <c r="F97" t="s">
        <v>14</v>
      </c>
      <c r="H97" s="60">
        <f>'TABULACIO FINALS'!I126</f>
        <v>18.166666666666668</v>
      </c>
      <c r="J97">
        <v>2</v>
      </c>
    </row>
    <row r="98" spans="1:10" ht="15.75" thickBot="1" x14ac:dyDescent="0.3"/>
    <row r="99" spans="1:10" ht="15.75" thickBot="1" x14ac:dyDescent="0.3">
      <c r="A99" s="80" t="s">
        <v>190</v>
      </c>
      <c r="B99" s="81"/>
      <c r="C99" s="81"/>
      <c r="D99" s="81"/>
      <c r="E99" s="82"/>
    </row>
    <row r="101" spans="1:10" x14ac:dyDescent="0.25">
      <c r="A101" s="13" t="s">
        <v>5</v>
      </c>
      <c r="B101" s="75" t="s">
        <v>6</v>
      </c>
      <c r="C101" s="75"/>
      <c r="F101" s="13" t="s">
        <v>7</v>
      </c>
      <c r="H101" s="14" t="s">
        <v>228</v>
      </c>
      <c r="J101" s="14" t="s">
        <v>288</v>
      </c>
    </row>
    <row r="102" spans="1:10" x14ac:dyDescent="0.25">
      <c r="A102">
        <v>1</v>
      </c>
      <c r="B102" t="s">
        <v>73</v>
      </c>
      <c r="F102" t="s">
        <v>11</v>
      </c>
      <c r="H102" s="60">
        <f>'TABULACIO FINALS'!I136</f>
        <v>24.666666666666668</v>
      </c>
      <c r="J102">
        <v>2</v>
      </c>
    </row>
    <row r="103" spans="1:10" ht="15.75" thickBot="1" x14ac:dyDescent="0.3"/>
    <row r="104" spans="1:10" ht="15.75" thickBot="1" x14ac:dyDescent="0.3">
      <c r="A104" s="80" t="s">
        <v>74</v>
      </c>
      <c r="B104" s="81"/>
      <c r="C104" s="81"/>
      <c r="D104" s="81"/>
      <c r="E104" s="82"/>
    </row>
    <row r="106" spans="1:10" x14ac:dyDescent="0.25">
      <c r="A106" s="13" t="s">
        <v>5</v>
      </c>
      <c r="B106" s="75" t="s">
        <v>6</v>
      </c>
      <c r="C106" s="75"/>
      <c r="F106" s="13" t="s">
        <v>7</v>
      </c>
      <c r="H106" s="14" t="s">
        <v>228</v>
      </c>
      <c r="J106" s="14" t="s">
        <v>288</v>
      </c>
    </row>
    <row r="107" spans="1:10" x14ac:dyDescent="0.25">
      <c r="A107">
        <v>1</v>
      </c>
      <c r="B107" t="s">
        <v>76</v>
      </c>
      <c r="F107" t="s">
        <v>14</v>
      </c>
      <c r="H107" s="60">
        <f>'TABULACIO FINALS'!I146</f>
        <v>36.166666666666664</v>
      </c>
      <c r="J107">
        <v>8</v>
      </c>
    </row>
    <row r="108" spans="1:10" x14ac:dyDescent="0.25">
      <c r="A108">
        <v>2</v>
      </c>
      <c r="B108" t="s">
        <v>81</v>
      </c>
      <c r="F108" t="s">
        <v>9</v>
      </c>
      <c r="H108" s="60">
        <f>'TABULACIO FINALS'!I148</f>
        <v>35</v>
      </c>
      <c r="J108">
        <v>6</v>
      </c>
    </row>
    <row r="109" spans="1:10" x14ac:dyDescent="0.25">
      <c r="A109">
        <v>3</v>
      </c>
      <c r="B109" t="s">
        <v>78</v>
      </c>
      <c r="F109" t="s">
        <v>14</v>
      </c>
      <c r="H109" s="60">
        <f>'TABULACIO FINALS'!I144</f>
        <v>30.833333333333332</v>
      </c>
      <c r="J109">
        <v>4</v>
      </c>
    </row>
    <row r="110" spans="1:10" x14ac:dyDescent="0.25">
      <c r="A110">
        <v>4</v>
      </c>
      <c r="B110" t="s">
        <v>299</v>
      </c>
      <c r="F110" t="s">
        <v>18</v>
      </c>
      <c r="H110" s="60">
        <f>'TABULACIO FINALS'!I142</f>
        <v>22.5</v>
      </c>
      <c r="J110">
        <v>2</v>
      </c>
    </row>
    <row r="111" spans="1:10" ht="15.75" thickBot="1" x14ac:dyDescent="0.3"/>
    <row r="112" spans="1:10" ht="15.75" thickBot="1" x14ac:dyDescent="0.3">
      <c r="A112" s="80" t="s">
        <v>83</v>
      </c>
      <c r="B112" s="81"/>
      <c r="C112" s="81"/>
      <c r="D112" s="81"/>
      <c r="E112" s="82"/>
    </row>
    <row r="114" spans="1:10" x14ac:dyDescent="0.25">
      <c r="A114" s="13" t="s">
        <v>5</v>
      </c>
      <c r="B114" s="75" t="s">
        <v>6</v>
      </c>
      <c r="C114" s="75"/>
      <c r="F114" s="13" t="s">
        <v>7</v>
      </c>
      <c r="H114" s="14" t="s">
        <v>228</v>
      </c>
      <c r="J114" s="14" t="s">
        <v>288</v>
      </c>
    </row>
    <row r="115" spans="1:10" x14ac:dyDescent="0.25">
      <c r="A115">
        <v>1</v>
      </c>
      <c r="B115" t="s">
        <v>85</v>
      </c>
      <c r="F115" t="s">
        <v>11</v>
      </c>
      <c r="H115" s="60">
        <f>'TABULACIO FINALS'!I158</f>
        <v>63.666666666666664</v>
      </c>
      <c r="J115">
        <v>6</v>
      </c>
    </row>
    <row r="116" spans="1:10" x14ac:dyDescent="0.25">
      <c r="A116">
        <v>2</v>
      </c>
      <c r="B116" t="s">
        <v>87</v>
      </c>
      <c r="F116" t="s">
        <v>9</v>
      </c>
      <c r="H116" s="60">
        <f>'TABULACIO FINALS'!I156</f>
        <v>48.5</v>
      </c>
      <c r="J116">
        <v>4</v>
      </c>
    </row>
    <row r="117" spans="1:10" x14ac:dyDescent="0.25">
      <c r="A117">
        <v>3</v>
      </c>
      <c r="B117" t="s">
        <v>86</v>
      </c>
      <c r="F117" t="s">
        <v>11</v>
      </c>
      <c r="H117" s="60">
        <f>'TABULACIO FINALS'!I154</f>
        <v>47.233333333333334</v>
      </c>
      <c r="J117">
        <v>2</v>
      </c>
    </row>
    <row r="118" spans="1:10" ht="15.75" thickBot="1" x14ac:dyDescent="0.3"/>
    <row r="119" spans="1:10" ht="15.75" thickBot="1" x14ac:dyDescent="0.3">
      <c r="E119" s="73" t="s">
        <v>302</v>
      </c>
      <c r="F119" s="73"/>
    </row>
    <row r="120" spans="1:10" ht="15.75" thickBot="1" x14ac:dyDescent="0.3"/>
    <row r="121" spans="1:10" ht="15.75" thickBot="1" x14ac:dyDescent="0.3">
      <c r="A121" s="77" t="s">
        <v>90</v>
      </c>
      <c r="B121" s="78"/>
      <c r="C121" s="78"/>
      <c r="D121" s="78"/>
      <c r="E121" s="79"/>
    </row>
    <row r="122" spans="1:10" x14ac:dyDescent="0.25">
      <c r="H122" s="14" t="s">
        <v>228</v>
      </c>
      <c r="J122" s="14" t="s">
        <v>288</v>
      </c>
    </row>
    <row r="123" spans="1:10" x14ac:dyDescent="0.25">
      <c r="A123">
        <v>1</v>
      </c>
      <c r="B123" t="s">
        <v>93</v>
      </c>
      <c r="H123">
        <f>'TABULACIO FINALS'!J168</f>
        <v>31.666666666666668</v>
      </c>
      <c r="J123">
        <v>15</v>
      </c>
    </row>
    <row r="124" spans="1:10" x14ac:dyDescent="0.25">
      <c r="A124">
        <v>2</v>
      </c>
      <c r="B124" t="s">
        <v>92</v>
      </c>
      <c r="H124">
        <f>'TABULACIO FINALS'!J164</f>
        <v>23.133333333333333</v>
      </c>
      <c r="J124">
        <v>10</v>
      </c>
    </row>
    <row r="125" spans="1:10" x14ac:dyDescent="0.25">
      <c r="A125">
        <v>3</v>
      </c>
      <c r="B125" t="s">
        <v>91</v>
      </c>
      <c r="H125">
        <f>'TABULACIO FINALS'!J166</f>
        <v>17.633333333333333</v>
      </c>
      <c r="J125">
        <v>5</v>
      </c>
    </row>
    <row r="126" spans="1:10" ht="15.75" thickBot="1" x14ac:dyDescent="0.3"/>
    <row r="127" spans="1:10" ht="15.75" thickBot="1" x14ac:dyDescent="0.3">
      <c r="A127" s="77" t="s">
        <v>94</v>
      </c>
      <c r="B127" s="78"/>
      <c r="C127" s="78"/>
      <c r="D127" s="78"/>
      <c r="E127" s="79"/>
    </row>
    <row r="128" spans="1:10" x14ac:dyDescent="0.25">
      <c r="H128" s="14" t="s">
        <v>228</v>
      </c>
      <c r="J128" s="14" t="s">
        <v>288</v>
      </c>
    </row>
    <row r="129" spans="1:10" x14ac:dyDescent="0.25">
      <c r="A129">
        <v>1</v>
      </c>
      <c r="B129" t="s">
        <v>95</v>
      </c>
      <c r="H129" s="60">
        <f>'TABULACIO FINALS'!J174</f>
        <v>29</v>
      </c>
      <c r="J129">
        <v>5</v>
      </c>
    </row>
    <row r="131" spans="1:10" ht="15.75" thickBot="1" x14ac:dyDescent="0.3"/>
    <row r="132" spans="1:10" ht="15.75" thickBot="1" x14ac:dyDescent="0.3">
      <c r="A132" s="77" t="s">
        <v>96</v>
      </c>
      <c r="B132" s="78"/>
      <c r="C132" s="78"/>
      <c r="D132" s="78"/>
      <c r="E132" s="79"/>
    </row>
    <row r="134" spans="1:10" x14ac:dyDescent="0.25">
      <c r="A134" s="13" t="s">
        <v>5</v>
      </c>
      <c r="B134" s="13" t="s">
        <v>7</v>
      </c>
      <c r="H134" s="14" t="s">
        <v>228</v>
      </c>
      <c r="J134" s="14" t="s">
        <v>288</v>
      </c>
    </row>
    <row r="135" spans="1:10" x14ac:dyDescent="0.25">
      <c r="A135">
        <v>1</v>
      </c>
      <c r="B135" t="s">
        <v>95</v>
      </c>
      <c r="H135" s="60">
        <f>'TABULACIO FINALS'!J182</f>
        <v>46.433333333333337</v>
      </c>
      <c r="J135">
        <v>15</v>
      </c>
    </row>
    <row r="136" spans="1:10" x14ac:dyDescent="0.25">
      <c r="A136">
        <v>2</v>
      </c>
      <c r="B136" t="s">
        <v>99</v>
      </c>
      <c r="H136" s="60">
        <f>'TABULACIO FINALS'!J184</f>
        <v>44.833333333333336</v>
      </c>
      <c r="J136">
        <v>10</v>
      </c>
    </row>
    <row r="137" spans="1:10" x14ac:dyDescent="0.25">
      <c r="A137">
        <v>3</v>
      </c>
      <c r="B137" t="s">
        <v>98</v>
      </c>
      <c r="H137" s="60">
        <f>'TABULACIO FINALS'!J180</f>
        <v>24.866666666666667</v>
      </c>
      <c r="J137">
        <v>5</v>
      </c>
    </row>
    <row r="138" spans="1:10" ht="15.75" thickBot="1" x14ac:dyDescent="0.3"/>
    <row r="139" spans="1:10" ht="15.75" thickBot="1" x14ac:dyDescent="0.3">
      <c r="A139" s="77" t="s">
        <v>100</v>
      </c>
      <c r="B139" s="78"/>
      <c r="C139" s="78"/>
      <c r="D139" s="78"/>
      <c r="E139" s="79"/>
    </row>
    <row r="140" spans="1:10" x14ac:dyDescent="0.25">
      <c r="H140" s="14" t="s">
        <v>228</v>
      </c>
      <c r="J140" s="14" t="s">
        <v>288</v>
      </c>
    </row>
    <row r="141" spans="1:10" x14ac:dyDescent="0.25">
      <c r="A141">
        <v>1</v>
      </c>
      <c r="B141" t="s">
        <v>101</v>
      </c>
      <c r="H141">
        <f>'TABULACIO FINALS'!J190</f>
        <v>16.233333333333334</v>
      </c>
      <c r="J141">
        <v>5</v>
      </c>
    </row>
    <row r="142" spans="1:10" ht="15.75" thickBot="1" x14ac:dyDescent="0.3"/>
    <row r="143" spans="1:10" ht="15.75" thickBot="1" x14ac:dyDescent="0.3">
      <c r="F143" s="73" t="s">
        <v>303</v>
      </c>
      <c r="G143" s="73"/>
    </row>
    <row r="144" spans="1:10" ht="15.75" thickBot="1" x14ac:dyDescent="0.3"/>
    <row r="145" spans="1:10" ht="15.75" thickBot="1" x14ac:dyDescent="0.3">
      <c r="A145" s="77" t="s">
        <v>102</v>
      </c>
      <c r="B145" s="78"/>
      <c r="C145" s="78"/>
      <c r="D145" s="78"/>
      <c r="E145" s="79"/>
    </row>
    <row r="146" spans="1:10" x14ac:dyDescent="0.25">
      <c r="H146" s="14" t="s">
        <v>228</v>
      </c>
      <c r="J146" s="14" t="s">
        <v>288</v>
      </c>
    </row>
    <row r="147" spans="1:10" x14ac:dyDescent="0.25">
      <c r="A147">
        <v>1</v>
      </c>
      <c r="B147" t="s">
        <v>101</v>
      </c>
      <c r="J147">
        <v>5</v>
      </c>
    </row>
    <row r="148" spans="1:10" ht="15.75" thickBot="1" x14ac:dyDescent="0.3"/>
    <row r="149" spans="1:10" ht="15.75" thickBot="1" x14ac:dyDescent="0.3">
      <c r="A149" s="77" t="s">
        <v>189</v>
      </c>
      <c r="B149" s="78"/>
      <c r="C149" s="78"/>
      <c r="D149" s="78"/>
      <c r="E149" s="79"/>
    </row>
    <row r="150" spans="1:10" x14ac:dyDescent="0.25">
      <c r="H150" s="14" t="s">
        <v>228</v>
      </c>
      <c r="J150" s="14" t="s">
        <v>288</v>
      </c>
    </row>
    <row r="151" spans="1:10" x14ac:dyDescent="0.25">
      <c r="A151">
        <v>1</v>
      </c>
      <c r="B151" t="s">
        <v>95</v>
      </c>
      <c r="J151">
        <v>5</v>
      </c>
    </row>
  </sheetData>
  <sheetProtection formatCells="0" formatColumns="0" formatRows="0" insertColumns="0" insertRows="0" insertHyperlinks="0" deleteColumns="0" deleteRows="0" sort="0" autoFilter="0" pivotTables="0"/>
  <sortState ref="B135:H137">
    <sortCondition descending="1" ref="H135:H137"/>
  </sortState>
  <mergeCells count="43">
    <mergeCell ref="A139:E139"/>
    <mergeCell ref="F143:G143"/>
    <mergeCell ref="A145:E145"/>
    <mergeCell ref="A149:E149"/>
    <mergeCell ref="A54:E54"/>
    <mergeCell ref="B56:C56"/>
    <mergeCell ref="A99:E99"/>
    <mergeCell ref="B101:C101"/>
    <mergeCell ref="A132:E132"/>
    <mergeCell ref="A104:E104"/>
    <mergeCell ref="B106:C106"/>
    <mergeCell ref="A112:E112"/>
    <mergeCell ref="B114:C114"/>
    <mergeCell ref="E119:F119"/>
    <mergeCell ref="A121:E121"/>
    <mergeCell ref="A127:E127"/>
    <mergeCell ref="B94:C94"/>
    <mergeCell ref="E59:F59"/>
    <mergeCell ref="A61:E61"/>
    <mergeCell ref="B63:C63"/>
    <mergeCell ref="A68:E68"/>
    <mergeCell ref="B70:C70"/>
    <mergeCell ref="A75:E75"/>
    <mergeCell ref="B77:C77"/>
    <mergeCell ref="A83:E83"/>
    <mergeCell ref="B85:C85"/>
    <mergeCell ref="E90:F90"/>
    <mergeCell ref="A92:E92"/>
    <mergeCell ref="B48:C48"/>
    <mergeCell ref="B2:F2"/>
    <mergeCell ref="B3:F3"/>
    <mergeCell ref="E6:F6"/>
    <mergeCell ref="A8:E8"/>
    <mergeCell ref="B10:C10"/>
    <mergeCell ref="A23:E23"/>
    <mergeCell ref="B25:C25"/>
    <mergeCell ref="A30:E30"/>
    <mergeCell ref="B32:C32"/>
    <mergeCell ref="A46:E46"/>
    <mergeCell ref="A16:E16"/>
    <mergeCell ref="B18:C18"/>
    <mergeCell ref="A40:E40"/>
    <mergeCell ref="B42:C42"/>
  </mergeCells>
  <pageMargins left="0.7" right="0.7" top="0.75" bottom="0.75" header="0.3" footer="0.3"/>
  <pageSetup paperSize="9" scale="78" orientation="portrait" verticalDpi="300" r:id="rId1"/>
  <rowBreaks count="2" manualBreakCount="2">
    <brk id="58" max="9" man="1"/>
    <brk id="9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topLeftCell="A182" workbookViewId="0">
      <selection activeCell="I204" sqref="I204"/>
    </sheetView>
  </sheetViews>
  <sheetFormatPr baseColWidth="10" defaultRowHeight="15" x14ac:dyDescent="0.25"/>
  <cols>
    <col min="1" max="1" width="16.85546875" bestFit="1" customWidth="1"/>
    <col min="257" max="257" width="16.85546875" bestFit="1" customWidth="1"/>
    <col min="513" max="513" width="16.85546875" bestFit="1" customWidth="1"/>
    <col min="769" max="769" width="16.85546875" bestFit="1" customWidth="1"/>
    <col min="1025" max="1025" width="16.85546875" bestFit="1" customWidth="1"/>
    <col min="1281" max="1281" width="16.85546875" bestFit="1" customWidth="1"/>
    <col min="1537" max="1537" width="16.85546875" bestFit="1" customWidth="1"/>
    <col min="1793" max="1793" width="16.85546875" bestFit="1" customWidth="1"/>
    <col min="2049" max="2049" width="16.85546875" bestFit="1" customWidth="1"/>
    <col min="2305" max="2305" width="16.85546875" bestFit="1" customWidth="1"/>
    <col min="2561" max="2561" width="16.85546875" bestFit="1" customWidth="1"/>
    <col min="2817" max="2817" width="16.85546875" bestFit="1" customWidth="1"/>
    <col min="3073" max="3073" width="16.85546875" bestFit="1" customWidth="1"/>
    <col min="3329" max="3329" width="16.85546875" bestFit="1" customWidth="1"/>
    <col min="3585" max="3585" width="16.85546875" bestFit="1" customWidth="1"/>
    <col min="3841" max="3841" width="16.85546875" bestFit="1" customWidth="1"/>
    <col min="4097" max="4097" width="16.85546875" bestFit="1" customWidth="1"/>
    <col min="4353" max="4353" width="16.85546875" bestFit="1" customWidth="1"/>
    <col min="4609" max="4609" width="16.85546875" bestFit="1" customWidth="1"/>
    <col min="4865" max="4865" width="16.85546875" bestFit="1" customWidth="1"/>
    <col min="5121" max="5121" width="16.85546875" bestFit="1" customWidth="1"/>
    <col min="5377" max="5377" width="16.85546875" bestFit="1" customWidth="1"/>
    <col min="5633" max="5633" width="16.85546875" bestFit="1" customWidth="1"/>
    <col min="5889" max="5889" width="16.85546875" bestFit="1" customWidth="1"/>
    <col min="6145" max="6145" width="16.85546875" bestFit="1" customWidth="1"/>
    <col min="6401" max="6401" width="16.85546875" bestFit="1" customWidth="1"/>
    <col min="6657" max="6657" width="16.85546875" bestFit="1" customWidth="1"/>
    <col min="6913" max="6913" width="16.85546875" bestFit="1" customWidth="1"/>
    <col min="7169" max="7169" width="16.85546875" bestFit="1" customWidth="1"/>
    <col min="7425" max="7425" width="16.85546875" bestFit="1" customWidth="1"/>
    <col min="7681" max="7681" width="16.85546875" bestFit="1" customWidth="1"/>
    <col min="7937" max="7937" width="16.85546875" bestFit="1" customWidth="1"/>
    <col min="8193" max="8193" width="16.85546875" bestFit="1" customWidth="1"/>
    <col min="8449" max="8449" width="16.85546875" bestFit="1" customWidth="1"/>
    <col min="8705" max="8705" width="16.85546875" bestFit="1" customWidth="1"/>
    <col min="8961" max="8961" width="16.85546875" bestFit="1" customWidth="1"/>
    <col min="9217" max="9217" width="16.85546875" bestFit="1" customWidth="1"/>
    <col min="9473" max="9473" width="16.85546875" bestFit="1" customWidth="1"/>
    <col min="9729" max="9729" width="16.85546875" bestFit="1" customWidth="1"/>
    <col min="9985" max="9985" width="16.85546875" bestFit="1" customWidth="1"/>
    <col min="10241" max="10241" width="16.85546875" bestFit="1" customWidth="1"/>
    <col min="10497" max="10497" width="16.85546875" bestFit="1" customWidth="1"/>
    <col min="10753" max="10753" width="16.85546875" bestFit="1" customWidth="1"/>
    <col min="11009" max="11009" width="16.85546875" bestFit="1" customWidth="1"/>
    <col min="11265" max="11265" width="16.85546875" bestFit="1" customWidth="1"/>
    <col min="11521" max="11521" width="16.85546875" bestFit="1" customWidth="1"/>
    <col min="11777" max="11777" width="16.85546875" bestFit="1" customWidth="1"/>
    <col min="12033" max="12033" width="16.85546875" bestFit="1" customWidth="1"/>
    <col min="12289" max="12289" width="16.85546875" bestFit="1" customWidth="1"/>
    <col min="12545" max="12545" width="16.85546875" bestFit="1" customWidth="1"/>
    <col min="12801" max="12801" width="16.85546875" bestFit="1" customWidth="1"/>
    <col min="13057" max="13057" width="16.85546875" bestFit="1" customWidth="1"/>
    <col min="13313" max="13313" width="16.85546875" bestFit="1" customWidth="1"/>
    <col min="13569" max="13569" width="16.85546875" bestFit="1" customWidth="1"/>
    <col min="13825" max="13825" width="16.85546875" bestFit="1" customWidth="1"/>
    <col min="14081" max="14081" width="16.85546875" bestFit="1" customWidth="1"/>
    <col min="14337" max="14337" width="16.85546875" bestFit="1" customWidth="1"/>
    <col min="14593" max="14593" width="16.85546875" bestFit="1" customWidth="1"/>
    <col min="14849" max="14849" width="16.85546875" bestFit="1" customWidth="1"/>
    <col min="15105" max="15105" width="16.85546875" bestFit="1" customWidth="1"/>
    <col min="15361" max="15361" width="16.85546875" bestFit="1" customWidth="1"/>
    <col min="15617" max="15617" width="16.85546875" bestFit="1" customWidth="1"/>
    <col min="15873" max="15873" width="16.85546875" bestFit="1" customWidth="1"/>
    <col min="16129" max="16129" width="16.85546875" bestFit="1" customWidth="1"/>
  </cols>
  <sheetData>
    <row r="1" spans="1:10" ht="15.75" thickBot="1" x14ac:dyDescent="0.3"/>
    <row r="2" spans="1:10" ht="18.75" thickBot="1" x14ac:dyDescent="0.3">
      <c r="A2" s="101" t="s">
        <v>246</v>
      </c>
      <c r="B2" s="102"/>
      <c r="C2" s="102"/>
      <c r="D2" s="102"/>
      <c r="E2" s="102"/>
      <c r="F2" s="102"/>
      <c r="G2" s="102"/>
      <c r="H2" s="102"/>
      <c r="I2" s="103"/>
    </row>
    <row r="3" spans="1:10" ht="18.75" thickBot="1" x14ac:dyDescent="0.3">
      <c r="A3" s="101" t="s">
        <v>247</v>
      </c>
      <c r="B3" s="102"/>
      <c r="C3" s="102"/>
      <c r="D3" s="102"/>
      <c r="E3" s="102"/>
      <c r="F3" s="102"/>
      <c r="G3" s="102"/>
      <c r="H3" s="102"/>
      <c r="I3" s="103"/>
    </row>
    <row r="4" spans="1:10" ht="15.75" thickBot="1" x14ac:dyDescent="0.3">
      <c r="G4" s="34"/>
    </row>
    <row r="5" spans="1:10" ht="15.75" thickBot="1" x14ac:dyDescent="0.3">
      <c r="A5" s="104" t="s">
        <v>300</v>
      </c>
      <c r="B5" s="105"/>
      <c r="C5" s="105"/>
      <c r="D5" s="105"/>
      <c r="E5" s="105"/>
      <c r="F5" s="105"/>
      <c r="G5" s="105"/>
      <c r="H5" s="105"/>
      <c r="I5" s="106"/>
    </row>
    <row r="6" spans="1:10" ht="15.75" thickBot="1" x14ac:dyDescent="0.3">
      <c r="J6" s="35"/>
    </row>
    <row r="7" spans="1:10" ht="15.75" thickBot="1" x14ac:dyDescent="0.3">
      <c r="A7" s="87" t="s">
        <v>233</v>
      </c>
      <c r="B7" s="88"/>
      <c r="C7" s="89"/>
      <c r="J7" s="35"/>
    </row>
    <row r="8" spans="1:10" x14ac:dyDescent="0.25">
      <c r="A8" s="36"/>
      <c r="B8" s="36"/>
      <c r="C8" s="36"/>
      <c r="J8" s="35"/>
    </row>
    <row r="9" spans="1:10" x14ac:dyDescent="0.25">
      <c r="A9" s="37" t="s">
        <v>223</v>
      </c>
      <c r="B9" s="37"/>
      <c r="C9" s="37" t="s">
        <v>224</v>
      </c>
      <c r="D9" s="37" t="s">
        <v>225</v>
      </c>
      <c r="E9" s="37" t="s">
        <v>226</v>
      </c>
      <c r="F9" s="37" t="s">
        <v>227</v>
      </c>
      <c r="G9" s="37" t="s">
        <v>228</v>
      </c>
      <c r="H9" s="37" t="s">
        <v>229</v>
      </c>
      <c r="I9" s="37" t="s">
        <v>230</v>
      </c>
      <c r="J9" s="37" t="s">
        <v>228</v>
      </c>
    </row>
    <row r="10" spans="1:10" x14ac:dyDescent="0.25">
      <c r="A10" s="38" t="s">
        <v>12</v>
      </c>
      <c r="B10" s="38" t="s">
        <v>231</v>
      </c>
      <c r="C10" s="38">
        <v>1.3</v>
      </c>
      <c r="D10" s="38">
        <v>1.6</v>
      </c>
      <c r="E10" s="38">
        <v>1.6</v>
      </c>
      <c r="F10" s="38">
        <f>SUM(C10:E10)</f>
        <v>4.5</v>
      </c>
      <c r="G10" s="83">
        <f>F10+F11</f>
        <v>9.1</v>
      </c>
      <c r="H10" s="83">
        <f>G10/3</f>
        <v>3.0333333333333332</v>
      </c>
      <c r="I10" s="85">
        <v>0</v>
      </c>
      <c r="J10" s="83">
        <f>H10-I10</f>
        <v>3.0333333333333332</v>
      </c>
    </row>
    <row r="11" spans="1:10" x14ac:dyDescent="0.25">
      <c r="A11" s="39" t="s">
        <v>101</v>
      </c>
      <c r="B11" s="38" t="s">
        <v>232</v>
      </c>
      <c r="C11" s="38">
        <v>1.3</v>
      </c>
      <c r="D11" s="38">
        <v>1.7</v>
      </c>
      <c r="E11" s="38">
        <v>1.6</v>
      </c>
      <c r="F11" s="38">
        <f t="shared" ref="F11:F17" si="0">SUM(C11:E11)</f>
        <v>4.5999999999999996</v>
      </c>
      <c r="G11" s="84"/>
      <c r="H11" s="84"/>
      <c r="I11" s="86"/>
      <c r="J11" s="84"/>
    </row>
    <row r="12" spans="1:10" x14ac:dyDescent="0.25">
      <c r="A12" s="38" t="s">
        <v>10</v>
      </c>
      <c r="B12" s="38" t="s">
        <v>231</v>
      </c>
      <c r="C12" s="38">
        <v>1.5</v>
      </c>
      <c r="D12" s="38">
        <v>1.7</v>
      </c>
      <c r="E12" s="38">
        <v>1.5</v>
      </c>
      <c r="F12" s="38">
        <f t="shared" si="0"/>
        <v>4.7</v>
      </c>
      <c r="G12" s="83">
        <f>F12+F13</f>
        <v>9.5</v>
      </c>
      <c r="H12" s="83">
        <f>G12/3</f>
        <v>3.1666666666666665</v>
      </c>
      <c r="I12" s="85">
        <v>0</v>
      </c>
      <c r="J12" s="83">
        <f>H12-I12</f>
        <v>3.1666666666666665</v>
      </c>
    </row>
    <row r="13" spans="1:10" x14ac:dyDescent="0.25">
      <c r="A13" s="39" t="s">
        <v>101</v>
      </c>
      <c r="B13" s="38" t="s">
        <v>232</v>
      </c>
      <c r="C13" s="38">
        <v>1.5</v>
      </c>
      <c r="D13" s="38">
        <v>1.8</v>
      </c>
      <c r="E13" s="38">
        <v>1.5</v>
      </c>
      <c r="F13" s="38">
        <f t="shared" si="0"/>
        <v>4.8</v>
      </c>
      <c r="G13" s="84"/>
      <c r="H13" s="84"/>
      <c r="I13" s="86"/>
      <c r="J13" s="84"/>
    </row>
    <row r="14" spans="1:10" x14ac:dyDescent="0.25">
      <c r="A14" s="38" t="s">
        <v>19</v>
      </c>
      <c r="B14" s="38" t="s">
        <v>231</v>
      </c>
      <c r="C14" s="38">
        <v>1.7</v>
      </c>
      <c r="D14" s="38">
        <v>1.7</v>
      </c>
      <c r="E14" s="38">
        <v>1.8</v>
      </c>
      <c r="F14" s="38">
        <f t="shared" si="0"/>
        <v>5.2</v>
      </c>
      <c r="G14" s="83">
        <f>F14+F15</f>
        <v>10.3</v>
      </c>
      <c r="H14" s="83">
        <f>G14/3</f>
        <v>3.4333333333333336</v>
      </c>
      <c r="I14" s="85">
        <v>0</v>
      </c>
      <c r="J14" s="83">
        <f>H14-I14</f>
        <v>3.4333333333333336</v>
      </c>
    </row>
    <row r="15" spans="1:10" x14ac:dyDescent="0.25">
      <c r="A15" s="39" t="s">
        <v>101</v>
      </c>
      <c r="B15" s="38" t="s">
        <v>232</v>
      </c>
      <c r="C15" s="38">
        <v>1.7</v>
      </c>
      <c r="D15" s="38">
        <v>1.7</v>
      </c>
      <c r="E15" s="38">
        <v>1.7</v>
      </c>
      <c r="F15" s="38">
        <f t="shared" si="0"/>
        <v>5.0999999999999996</v>
      </c>
      <c r="G15" s="84"/>
      <c r="H15" s="84"/>
      <c r="I15" s="86"/>
      <c r="J15" s="84"/>
    </row>
    <row r="16" spans="1:10" x14ac:dyDescent="0.25">
      <c r="A16" s="38" t="s">
        <v>15</v>
      </c>
      <c r="B16" s="38" t="s">
        <v>231</v>
      </c>
      <c r="C16" s="38">
        <v>1.9</v>
      </c>
      <c r="D16" s="38">
        <v>2.2999999999999998</v>
      </c>
      <c r="E16" s="38">
        <v>1.9</v>
      </c>
      <c r="F16" s="38">
        <f t="shared" si="0"/>
        <v>6.1</v>
      </c>
      <c r="G16" s="83">
        <f>F16+F17</f>
        <v>12.2</v>
      </c>
      <c r="H16" s="83">
        <f>G16/3</f>
        <v>4.0666666666666664</v>
      </c>
      <c r="I16" s="85">
        <v>0.2</v>
      </c>
      <c r="J16" s="83">
        <f>H16-I16</f>
        <v>3.8666666666666663</v>
      </c>
    </row>
    <row r="17" spans="1:10" x14ac:dyDescent="0.25">
      <c r="A17" s="39" t="s">
        <v>101</v>
      </c>
      <c r="B17" s="38" t="s">
        <v>232</v>
      </c>
      <c r="C17" s="38">
        <v>1.9</v>
      </c>
      <c r="D17" s="38">
        <v>2.2999999999999998</v>
      </c>
      <c r="E17" s="38">
        <v>1.9</v>
      </c>
      <c r="F17" s="38">
        <f t="shared" si="0"/>
        <v>6.1</v>
      </c>
      <c r="G17" s="84"/>
      <c r="H17" s="84"/>
      <c r="I17" s="86"/>
      <c r="J17" s="84"/>
    </row>
    <row r="18" spans="1:10" ht="15.75" thickBot="1" x14ac:dyDescent="0.3">
      <c r="A18" s="40"/>
      <c r="B18" s="41"/>
      <c r="C18" s="41"/>
      <c r="D18" s="41"/>
      <c r="E18" s="41"/>
      <c r="J18" s="35"/>
    </row>
    <row r="19" spans="1:10" ht="15.75" thickBot="1" x14ac:dyDescent="0.3">
      <c r="A19" s="53" t="s">
        <v>248</v>
      </c>
      <c r="B19" s="54"/>
      <c r="C19" s="55"/>
      <c r="J19" s="35"/>
    </row>
    <row r="20" spans="1:10" x14ac:dyDescent="0.25">
      <c r="A20" s="42"/>
      <c r="B20" s="42"/>
      <c r="C20" s="42"/>
      <c r="J20" s="35"/>
    </row>
    <row r="21" spans="1:10" x14ac:dyDescent="0.25">
      <c r="A21" s="37" t="s">
        <v>223</v>
      </c>
      <c r="B21" s="37"/>
      <c r="C21" s="37" t="s">
        <v>224</v>
      </c>
      <c r="D21" s="37" t="s">
        <v>225</v>
      </c>
      <c r="E21" s="37" t="s">
        <v>226</v>
      </c>
      <c r="F21" s="37" t="s">
        <v>227</v>
      </c>
      <c r="G21" s="37" t="s">
        <v>228</v>
      </c>
      <c r="H21" s="37" t="s">
        <v>229</v>
      </c>
      <c r="I21" s="37" t="s">
        <v>230</v>
      </c>
      <c r="J21" s="37" t="s">
        <v>228</v>
      </c>
    </row>
    <row r="22" spans="1:10" x14ac:dyDescent="0.25">
      <c r="A22" s="38" t="s">
        <v>21</v>
      </c>
      <c r="B22" s="38" t="s">
        <v>231</v>
      </c>
      <c r="C22" s="38">
        <v>2.8</v>
      </c>
      <c r="D22" s="38">
        <v>2.4</v>
      </c>
      <c r="E22" s="38">
        <v>2.2999999999999998</v>
      </c>
      <c r="F22" s="38">
        <f>SUM(C22:E22)</f>
        <v>7.4999999999999991</v>
      </c>
      <c r="G22" s="83">
        <f>F22+F23</f>
        <v>15.099999999999998</v>
      </c>
      <c r="H22" s="83">
        <f>G22/3</f>
        <v>5.0333333333333323</v>
      </c>
      <c r="I22" s="85">
        <v>0.2</v>
      </c>
      <c r="J22" s="83">
        <f>H22-I22</f>
        <v>4.8333333333333321</v>
      </c>
    </row>
    <row r="23" spans="1:10" x14ac:dyDescent="0.25">
      <c r="A23" s="39" t="s">
        <v>99</v>
      </c>
      <c r="B23" s="38" t="s">
        <v>232</v>
      </c>
      <c r="C23" s="38">
        <v>2.8</v>
      </c>
      <c r="D23" s="38">
        <v>2.5</v>
      </c>
      <c r="E23" s="38">
        <v>2.2999999999999998</v>
      </c>
      <c r="F23" s="38">
        <f t="shared" ref="F23:F25" si="1">SUM(C23:E23)</f>
        <v>7.6</v>
      </c>
      <c r="G23" s="84"/>
      <c r="H23" s="84"/>
      <c r="I23" s="86"/>
      <c r="J23" s="84"/>
    </row>
    <row r="24" spans="1:10" x14ac:dyDescent="0.25">
      <c r="A24" s="38" t="s">
        <v>22</v>
      </c>
      <c r="B24" s="38" t="s">
        <v>231</v>
      </c>
      <c r="C24" s="38">
        <v>1.3</v>
      </c>
      <c r="D24" s="38">
        <v>1.4</v>
      </c>
      <c r="E24" s="38">
        <v>1.4</v>
      </c>
      <c r="F24" s="38">
        <f t="shared" si="1"/>
        <v>4.0999999999999996</v>
      </c>
      <c r="G24" s="49">
        <f>F24+F25</f>
        <v>8.1999999999999993</v>
      </c>
      <c r="H24" s="49">
        <f>G24/3</f>
        <v>2.7333333333333329</v>
      </c>
      <c r="I24" s="51">
        <v>0.2</v>
      </c>
      <c r="J24" s="49">
        <f>H24-I24</f>
        <v>2.5333333333333328</v>
      </c>
    </row>
    <row r="25" spans="1:10" x14ac:dyDescent="0.25">
      <c r="A25" s="39" t="s">
        <v>101</v>
      </c>
      <c r="B25" s="38" t="s">
        <v>232</v>
      </c>
      <c r="C25" s="38">
        <v>1.3</v>
      </c>
      <c r="D25" s="38">
        <v>1.4</v>
      </c>
      <c r="E25" s="38">
        <v>1.4</v>
      </c>
      <c r="F25" s="38">
        <f t="shared" si="1"/>
        <v>4.0999999999999996</v>
      </c>
      <c r="G25" s="50"/>
      <c r="H25" s="50"/>
      <c r="I25" s="52"/>
      <c r="J25" s="50"/>
    </row>
    <row r="26" spans="1:10" x14ac:dyDescent="0.25">
      <c r="A26" s="38" t="s">
        <v>23</v>
      </c>
      <c r="B26" s="38" t="s">
        <v>231</v>
      </c>
      <c r="C26" s="38">
        <v>1.2</v>
      </c>
      <c r="D26" s="38">
        <v>1.2</v>
      </c>
      <c r="E26" s="38">
        <v>1.5</v>
      </c>
      <c r="F26" s="38">
        <f>SUM(C26:E26)</f>
        <v>3.9</v>
      </c>
      <c r="G26" s="49">
        <f>F26+F27</f>
        <v>7.8</v>
      </c>
      <c r="H26" s="49">
        <f>G26/3</f>
        <v>2.6</v>
      </c>
      <c r="I26" s="51">
        <v>0.2</v>
      </c>
      <c r="J26" s="49">
        <f>H26-I26</f>
        <v>2.4</v>
      </c>
    </row>
    <row r="27" spans="1:10" x14ac:dyDescent="0.25">
      <c r="A27" s="39" t="s">
        <v>101</v>
      </c>
      <c r="B27" s="38" t="s">
        <v>232</v>
      </c>
      <c r="C27" s="38">
        <v>1.2</v>
      </c>
      <c r="D27" s="38">
        <v>1.3</v>
      </c>
      <c r="E27" s="38">
        <v>1.4</v>
      </c>
      <c r="F27" s="38">
        <f>SUM(C27:E27)</f>
        <v>3.9</v>
      </c>
      <c r="G27" s="50"/>
      <c r="H27" s="50"/>
      <c r="I27" s="52"/>
      <c r="J27" s="50"/>
    </row>
    <row r="28" spans="1:10" ht="15.75" thickBot="1" x14ac:dyDescent="0.3">
      <c r="A28" s="40"/>
      <c r="B28" s="41"/>
      <c r="C28" s="41"/>
      <c r="D28" s="41"/>
      <c r="E28" s="41"/>
      <c r="J28" s="35"/>
    </row>
    <row r="29" spans="1:10" ht="15.75" thickBot="1" x14ac:dyDescent="0.3">
      <c r="A29" s="53" t="s">
        <v>241</v>
      </c>
      <c r="B29" s="54"/>
      <c r="C29" s="55"/>
      <c r="J29" s="35"/>
    </row>
    <row r="30" spans="1:10" x14ac:dyDescent="0.25">
      <c r="A30" s="42"/>
      <c r="B30" s="42"/>
      <c r="C30" s="42"/>
      <c r="J30" s="35"/>
    </row>
    <row r="31" spans="1:10" x14ac:dyDescent="0.25">
      <c r="A31" s="37" t="s">
        <v>223</v>
      </c>
      <c r="B31" s="37"/>
      <c r="C31" s="37" t="s">
        <v>224</v>
      </c>
      <c r="D31" s="37" t="s">
        <v>225</v>
      </c>
      <c r="E31" s="37" t="s">
        <v>226</v>
      </c>
      <c r="F31" s="37" t="s">
        <v>227</v>
      </c>
      <c r="G31" s="37" t="s">
        <v>228</v>
      </c>
      <c r="H31" s="37" t="s">
        <v>229</v>
      </c>
      <c r="I31" s="37" t="s">
        <v>230</v>
      </c>
      <c r="J31" s="37" t="s">
        <v>228</v>
      </c>
    </row>
    <row r="32" spans="1:10" x14ac:dyDescent="0.25">
      <c r="A32" s="38" t="s">
        <v>26</v>
      </c>
      <c r="B32" s="38" t="s">
        <v>231</v>
      </c>
      <c r="C32" s="38">
        <v>2.2999999999999998</v>
      </c>
      <c r="D32" s="38">
        <v>2.2000000000000002</v>
      </c>
      <c r="E32" s="38">
        <v>2.2999999999999998</v>
      </c>
      <c r="F32" s="38">
        <f>SUM(C32:E32)</f>
        <v>6.8</v>
      </c>
      <c r="G32" s="83">
        <f>F32+F33</f>
        <v>13.7</v>
      </c>
      <c r="H32" s="83">
        <f>G32/3</f>
        <v>4.5666666666666664</v>
      </c>
      <c r="I32" s="85">
        <v>0</v>
      </c>
      <c r="J32" s="83">
        <f>H32-I32</f>
        <v>4.5666666666666664</v>
      </c>
    </row>
    <row r="33" spans="1:10" x14ac:dyDescent="0.25">
      <c r="A33" s="39" t="s">
        <v>95</v>
      </c>
      <c r="B33" s="38" t="s">
        <v>232</v>
      </c>
      <c r="C33" s="38">
        <v>2.2999999999999998</v>
      </c>
      <c r="D33" s="38">
        <v>2.2000000000000002</v>
      </c>
      <c r="E33" s="38">
        <v>2.4</v>
      </c>
      <c r="F33" s="38">
        <f t="shared" ref="F33:F37" si="2">SUM(C33:E33)</f>
        <v>6.9</v>
      </c>
      <c r="G33" s="84"/>
      <c r="H33" s="84"/>
      <c r="I33" s="86"/>
      <c r="J33" s="84"/>
    </row>
    <row r="34" spans="1:10" x14ac:dyDescent="0.25">
      <c r="A34" s="38" t="s">
        <v>28</v>
      </c>
      <c r="B34" s="38" t="s">
        <v>231</v>
      </c>
      <c r="C34" s="38">
        <v>2.2000000000000002</v>
      </c>
      <c r="D34" s="38">
        <v>2.5</v>
      </c>
      <c r="E34" s="38">
        <v>2.6</v>
      </c>
      <c r="F34" s="38">
        <f>SUM(C34:E34)</f>
        <v>7.3000000000000007</v>
      </c>
      <c r="G34" s="83">
        <f>F34+F35</f>
        <v>14.700000000000001</v>
      </c>
      <c r="H34" s="83">
        <f>G34/3</f>
        <v>4.9000000000000004</v>
      </c>
      <c r="I34" s="85">
        <v>0.1</v>
      </c>
      <c r="J34" s="83">
        <f>H34-I34</f>
        <v>4.8000000000000007</v>
      </c>
    </row>
    <row r="35" spans="1:10" x14ac:dyDescent="0.25">
      <c r="A35" s="39" t="s">
        <v>101</v>
      </c>
      <c r="B35" s="38" t="s">
        <v>232</v>
      </c>
      <c r="C35" s="38">
        <v>2.2000000000000002</v>
      </c>
      <c r="D35" s="38">
        <v>2.6</v>
      </c>
      <c r="E35" s="38">
        <v>2.6</v>
      </c>
      <c r="F35" s="38">
        <f>SUM(C35:E35)</f>
        <v>7.4</v>
      </c>
      <c r="G35" s="84"/>
      <c r="H35" s="84"/>
      <c r="I35" s="86"/>
      <c r="J35" s="84"/>
    </row>
    <row r="36" spans="1:10" x14ac:dyDescent="0.25">
      <c r="A36" s="38" t="s">
        <v>29</v>
      </c>
      <c r="B36" s="38" t="s">
        <v>231</v>
      </c>
      <c r="C36" s="38">
        <v>2.5</v>
      </c>
      <c r="D36" s="38">
        <v>2.7</v>
      </c>
      <c r="E36" s="38">
        <v>2.7</v>
      </c>
      <c r="F36" s="38">
        <f t="shared" si="2"/>
        <v>7.9</v>
      </c>
      <c r="G36" s="83">
        <f>F36+F37</f>
        <v>15.8</v>
      </c>
      <c r="H36" s="83">
        <f>G36/3</f>
        <v>5.2666666666666666</v>
      </c>
      <c r="I36" s="85">
        <v>0.2</v>
      </c>
      <c r="J36" s="83">
        <f>H36-I36</f>
        <v>5.0666666666666664</v>
      </c>
    </row>
    <row r="37" spans="1:10" x14ac:dyDescent="0.25">
      <c r="A37" s="39" t="s">
        <v>101</v>
      </c>
      <c r="B37" s="38" t="s">
        <v>232</v>
      </c>
      <c r="C37" s="38">
        <v>2.6</v>
      </c>
      <c r="D37" s="38">
        <v>2.7</v>
      </c>
      <c r="E37" s="38">
        <v>2.6</v>
      </c>
      <c r="F37" s="38">
        <f t="shared" si="2"/>
        <v>7.9</v>
      </c>
      <c r="G37" s="84"/>
      <c r="H37" s="84"/>
      <c r="I37" s="86"/>
      <c r="J37" s="84"/>
    </row>
    <row r="38" spans="1:10" ht="15.75" thickBot="1" x14ac:dyDescent="0.3"/>
    <row r="39" spans="1:10" ht="15.75" thickBot="1" x14ac:dyDescent="0.3">
      <c r="A39" s="87" t="s">
        <v>234</v>
      </c>
      <c r="B39" s="88"/>
      <c r="C39" s="89"/>
      <c r="J39" s="35"/>
    </row>
    <row r="40" spans="1:10" x14ac:dyDescent="0.25">
      <c r="A40" s="42"/>
      <c r="B40" s="42"/>
      <c r="C40" s="42"/>
      <c r="J40" s="35"/>
    </row>
    <row r="41" spans="1:10" x14ac:dyDescent="0.25">
      <c r="A41" s="37" t="s">
        <v>223</v>
      </c>
      <c r="B41" s="37"/>
      <c r="C41" s="37" t="s">
        <v>224</v>
      </c>
      <c r="D41" s="37" t="s">
        <v>225</v>
      </c>
      <c r="E41" s="37" t="s">
        <v>226</v>
      </c>
      <c r="F41" s="37" t="s">
        <v>227</v>
      </c>
      <c r="G41" s="37" t="s">
        <v>228</v>
      </c>
      <c r="H41" s="37" t="s">
        <v>229</v>
      </c>
      <c r="I41" s="37" t="s">
        <v>230</v>
      </c>
      <c r="J41" s="37" t="s">
        <v>228</v>
      </c>
    </row>
    <row r="42" spans="1:10" x14ac:dyDescent="0.25">
      <c r="A42" s="38" t="s">
        <v>33</v>
      </c>
      <c r="B42" s="38" t="s">
        <v>231</v>
      </c>
      <c r="C42" s="38">
        <v>3.6</v>
      </c>
      <c r="D42" s="38">
        <v>3.8</v>
      </c>
      <c r="E42" s="38">
        <v>3.4</v>
      </c>
      <c r="F42" s="38">
        <f>SUM(C42:E42)</f>
        <v>10.8</v>
      </c>
      <c r="G42" s="83">
        <f>F42+F43</f>
        <v>21.5</v>
      </c>
      <c r="H42" s="83">
        <f>G42/3</f>
        <v>7.166666666666667</v>
      </c>
      <c r="I42" s="85">
        <v>1.2</v>
      </c>
      <c r="J42" s="83">
        <f>H42-I42</f>
        <v>5.9666666666666668</v>
      </c>
    </row>
    <row r="43" spans="1:10" x14ac:dyDescent="0.25">
      <c r="A43" s="39" t="s">
        <v>95</v>
      </c>
      <c r="B43" s="38" t="s">
        <v>232</v>
      </c>
      <c r="C43" s="38">
        <v>3.6</v>
      </c>
      <c r="D43" s="38">
        <v>3.7</v>
      </c>
      <c r="E43" s="38">
        <v>3.4</v>
      </c>
      <c r="F43" s="38">
        <f t="shared" ref="F43:F53" si="3">SUM(C43:E43)</f>
        <v>10.700000000000001</v>
      </c>
      <c r="G43" s="84"/>
      <c r="H43" s="84"/>
      <c r="I43" s="86"/>
      <c r="J43" s="84"/>
    </row>
    <row r="44" spans="1:10" x14ac:dyDescent="0.25">
      <c r="A44" s="38" t="s">
        <v>41</v>
      </c>
      <c r="B44" s="38" t="s">
        <v>231</v>
      </c>
      <c r="C44" s="38">
        <v>3.2</v>
      </c>
      <c r="D44" s="38">
        <v>3.2</v>
      </c>
      <c r="E44" s="38">
        <v>3</v>
      </c>
      <c r="F44" s="38">
        <f t="shared" si="3"/>
        <v>9.4</v>
      </c>
      <c r="G44" s="83">
        <f>F44+F45</f>
        <v>18.8</v>
      </c>
      <c r="H44" s="83">
        <f>G44/3</f>
        <v>6.2666666666666666</v>
      </c>
      <c r="I44" s="85">
        <v>0.3</v>
      </c>
      <c r="J44" s="83">
        <f>H44-I44</f>
        <v>5.9666666666666668</v>
      </c>
    </row>
    <row r="45" spans="1:10" x14ac:dyDescent="0.25">
      <c r="A45" s="39" t="s">
        <v>95</v>
      </c>
      <c r="B45" s="38" t="s">
        <v>232</v>
      </c>
      <c r="C45" s="38">
        <v>3.2</v>
      </c>
      <c r="D45" s="38">
        <v>3.2</v>
      </c>
      <c r="E45" s="38">
        <v>3</v>
      </c>
      <c r="F45" s="38">
        <f t="shared" si="3"/>
        <v>9.4</v>
      </c>
      <c r="G45" s="84"/>
      <c r="H45" s="84"/>
      <c r="I45" s="86"/>
      <c r="J45" s="84"/>
    </row>
    <row r="46" spans="1:10" x14ac:dyDescent="0.25">
      <c r="A46" s="38" t="s">
        <v>37</v>
      </c>
      <c r="B46" s="38" t="s">
        <v>231</v>
      </c>
      <c r="C46" s="38">
        <v>3.5</v>
      </c>
      <c r="D46" s="38">
        <v>3.8</v>
      </c>
      <c r="E46" s="38">
        <v>4</v>
      </c>
      <c r="F46" s="38">
        <f t="shared" si="3"/>
        <v>11.3</v>
      </c>
      <c r="G46" s="83">
        <f>F46+F47</f>
        <v>22.5</v>
      </c>
      <c r="H46" s="83">
        <f>G46/3</f>
        <v>7.5</v>
      </c>
      <c r="I46" s="85">
        <v>0.4</v>
      </c>
      <c r="J46" s="83">
        <f>H46-I46</f>
        <v>7.1</v>
      </c>
    </row>
    <row r="47" spans="1:10" x14ac:dyDescent="0.25">
      <c r="A47" s="39" t="s">
        <v>99</v>
      </c>
      <c r="B47" s="38" t="s">
        <v>232</v>
      </c>
      <c r="C47" s="38">
        <v>3.5</v>
      </c>
      <c r="D47" s="38">
        <v>3.8</v>
      </c>
      <c r="E47" s="38">
        <v>3.9</v>
      </c>
      <c r="F47" s="38">
        <f t="shared" si="3"/>
        <v>11.2</v>
      </c>
      <c r="G47" s="84"/>
      <c r="H47" s="84"/>
      <c r="I47" s="86"/>
      <c r="J47" s="84"/>
    </row>
    <row r="48" spans="1:10" x14ac:dyDescent="0.25">
      <c r="A48" s="38" t="s">
        <v>32</v>
      </c>
      <c r="B48" s="38" t="s">
        <v>231</v>
      </c>
      <c r="C48" s="38">
        <v>4.0999999999999996</v>
      </c>
      <c r="D48" s="38">
        <v>4</v>
      </c>
      <c r="E48" s="38">
        <v>4.2</v>
      </c>
      <c r="F48" s="38">
        <f t="shared" si="3"/>
        <v>12.3</v>
      </c>
      <c r="G48" s="83">
        <f>F48+F49</f>
        <v>24.5</v>
      </c>
      <c r="H48" s="83">
        <f>G48/3</f>
        <v>8.1666666666666661</v>
      </c>
      <c r="I48" s="85">
        <v>0.2</v>
      </c>
      <c r="J48" s="83">
        <f>H48-I48</f>
        <v>7.9666666666666659</v>
      </c>
    </row>
    <row r="49" spans="1:10" x14ac:dyDescent="0.25">
      <c r="A49" s="39" t="s">
        <v>95</v>
      </c>
      <c r="B49" s="38" t="s">
        <v>232</v>
      </c>
      <c r="C49" s="38">
        <v>4.0999999999999996</v>
      </c>
      <c r="D49" s="38">
        <v>4</v>
      </c>
      <c r="E49" s="38">
        <v>4.0999999999999996</v>
      </c>
      <c r="F49" s="38">
        <f t="shared" si="3"/>
        <v>12.2</v>
      </c>
      <c r="G49" s="84"/>
      <c r="H49" s="84"/>
      <c r="I49" s="86"/>
      <c r="J49" s="84"/>
    </row>
    <row r="50" spans="1:10" x14ac:dyDescent="0.25">
      <c r="A50" s="38" t="s">
        <v>44</v>
      </c>
      <c r="B50" s="38" t="s">
        <v>231</v>
      </c>
      <c r="C50" s="38">
        <v>4.9000000000000004</v>
      </c>
      <c r="D50" s="38">
        <v>4.5999999999999996</v>
      </c>
      <c r="E50" s="38">
        <v>4.4000000000000004</v>
      </c>
      <c r="F50" s="38">
        <f t="shared" si="3"/>
        <v>13.9</v>
      </c>
      <c r="G50" s="83">
        <f>F50+F51</f>
        <v>27.6</v>
      </c>
      <c r="H50" s="83">
        <f>G50/3</f>
        <v>9.2000000000000011</v>
      </c>
      <c r="I50" s="85">
        <v>0.2</v>
      </c>
      <c r="J50" s="83">
        <f>H50-I50</f>
        <v>9.0000000000000018</v>
      </c>
    </row>
    <row r="51" spans="1:10" x14ac:dyDescent="0.25">
      <c r="A51" s="39" t="s">
        <v>95</v>
      </c>
      <c r="B51" s="38" t="s">
        <v>232</v>
      </c>
      <c r="C51" s="38">
        <v>4.8</v>
      </c>
      <c r="D51" s="38">
        <v>4.5</v>
      </c>
      <c r="E51" s="38">
        <v>4.4000000000000004</v>
      </c>
      <c r="F51" s="38">
        <f t="shared" si="3"/>
        <v>13.700000000000001</v>
      </c>
      <c r="G51" s="84"/>
      <c r="H51" s="84"/>
      <c r="I51" s="86"/>
      <c r="J51" s="84"/>
    </row>
    <row r="52" spans="1:10" x14ac:dyDescent="0.25">
      <c r="A52" s="38" t="s">
        <v>43</v>
      </c>
      <c r="B52" s="38" t="s">
        <v>231</v>
      </c>
      <c r="C52" s="38">
        <v>7.4</v>
      </c>
      <c r="D52" s="38">
        <v>7.3</v>
      </c>
      <c r="E52" s="38">
        <v>7.1</v>
      </c>
      <c r="F52" s="38">
        <f t="shared" si="3"/>
        <v>21.799999999999997</v>
      </c>
      <c r="G52" s="83">
        <f>F52+F53</f>
        <v>43.599999999999994</v>
      </c>
      <c r="H52" s="83">
        <f>G52/3</f>
        <v>14.533333333333331</v>
      </c>
      <c r="I52" s="85">
        <v>0</v>
      </c>
      <c r="J52" s="83">
        <f>H52-I52</f>
        <v>14.533333333333331</v>
      </c>
    </row>
    <row r="53" spans="1:10" x14ac:dyDescent="0.25">
      <c r="A53" s="39" t="s">
        <v>101</v>
      </c>
      <c r="B53" s="38" t="s">
        <v>232</v>
      </c>
      <c r="C53" s="38">
        <v>7.4</v>
      </c>
      <c r="D53" s="38">
        <v>7.3</v>
      </c>
      <c r="E53" s="38">
        <v>7.1</v>
      </c>
      <c r="F53" s="38">
        <f t="shared" si="3"/>
        <v>21.799999999999997</v>
      </c>
      <c r="G53" s="84"/>
      <c r="H53" s="84"/>
      <c r="I53" s="86"/>
      <c r="J53" s="84"/>
    </row>
    <row r="54" spans="1:10" ht="15.75" thickBot="1" x14ac:dyDescent="0.3"/>
    <row r="55" spans="1:10" ht="15.75" thickBot="1" x14ac:dyDescent="0.3">
      <c r="A55" s="87" t="s">
        <v>242</v>
      </c>
      <c r="B55" s="88"/>
      <c r="C55" s="89"/>
      <c r="J55" s="35"/>
    </row>
    <row r="56" spans="1:10" x14ac:dyDescent="0.25">
      <c r="A56" s="42"/>
      <c r="B56" s="42"/>
      <c r="C56" s="42"/>
      <c r="J56" s="35"/>
    </row>
    <row r="57" spans="1:10" x14ac:dyDescent="0.25">
      <c r="A57" s="37" t="s">
        <v>223</v>
      </c>
      <c r="B57" s="37"/>
      <c r="C57" s="37" t="s">
        <v>224</v>
      </c>
      <c r="D57" s="37" t="s">
        <v>225</v>
      </c>
      <c r="E57" s="37" t="s">
        <v>226</v>
      </c>
      <c r="F57" s="37" t="s">
        <v>227</v>
      </c>
      <c r="G57" s="37" t="s">
        <v>228</v>
      </c>
      <c r="H57" s="37" t="s">
        <v>229</v>
      </c>
      <c r="I57" s="37" t="s">
        <v>230</v>
      </c>
      <c r="J57" s="37" t="s">
        <v>228</v>
      </c>
    </row>
    <row r="58" spans="1:10" x14ac:dyDescent="0.25">
      <c r="A58" s="38" t="s">
        <v>50</v>
      </c>
      <c r="B58" s="38" t="s">
        <v>231</v>
      </c>
      <c r="C58" s="38">
        <v>5</v>
      </c>
      <c r="D58" s="38">
        <v>5</v>
      </c>
      <c r="E58" s="38">
        <v>5.0999999999999996</v>
      </c>
      <c r="F58" s="38">
        <f>SUM(C58:E58)</f>
        <v>15.1</v>
      </c>
      <c r="G58" s="83">
        <f>F58+F59</f>
        <v>30.299999999999997</v>
      </c>
      <c r="H58" s="83">
        <f>G58/3</f>
        <v>10.1</v>
      </c>
      <c r="I58" s="85">
        <v>0.4</v>
      </c>
      <c r="J58" s="83">
        <f>H58-I58</f>
        <v>9.6999999999999993</v>
      </c>
    </row>
    <row r="59" spans="1:10" x14ac:dyDescent="0.25">
      <c r="A59" s="39" t="s">
        <v>99</v>
      </c>
      <c r="B59" s="38" t="s">
        <v>232</v>
      </c>
      <c r="C59" s="38">
        <v>5</v>
      </c>
      <c r="D59" s="38">
        <v>5.0999999999999996</v>
      </c>
      <c r="E59" s="38">
        <v>5.0999999999999996</v>
      </c>
      <c r="F59" s="38">
        <f>SUM(C59:E59)</f>
        <v>15.2</v>
      </c>
      <c r="G59" s="84"/>
      <c r="H59" s="84"/>
      <c r="I59" s="86"/>
      <c r="J59" s="84"/>
    </row>
    <row r="60" spans="1:10" x14ac:dyDescent="0.25">
      <c r="A60" s="38" t="s">
        <v>49</v>
      </c>
      <c r="B60" s="38" t="s">
        <v>231</v>
      </c>
      <c r="C60" s="38">
        <v>4.8</v>
      </c>
      <c r="D60" s="38">
        <v>5</v>
      </c>
      <c r="E60" s="38">
        <v>4.5999999999999996</v>
      </c>
      <c r="F60" s="38">
        <f>SUM(C60:E60)</f>
        <v>14.4</v>
      </c>
      <c r="G60" s="83">
        <f>F60+F61</f>
        <v>28.7</v>
      </c>
      <c r="H60" s="83">
        <f>G60/3</f>
        <v>9.5666666666666664</v>
      </c>
      <c r="I60" s="85">
        <v>0.8</v>
      </c>
      <c r="J60" s="83">
        <f>H60-I60</f>
        <v>8.7666666666666657</v>
      </c>
    </row>
    <row r="61" spans="1:10" x14ac:dyDescent="0.25">
      <c r="A61" s="39" t="s">
        <v>99</v>
      </c>
      <c r="B61" s="38" t="s">
        <v>232</v>
      </c>
      <c r="C61" s="38">
        <v>4.8</v>
      </c>
      <c r="D61" s="38">
        <v>4.9000000000000004</v>
      </c>
      <c r="E61" s="38">
        <v>4.5999999999999996</v>
      </c>
      <c r="F61" s="38">
        <f>SUM(C61:E61)</f>
        <v>14.299999999999999</v>
      </c>
      <c r="G61" s="84"/>
      <c r="H61" s="84"/>
      <c r="I61" s="86"/>
      <c r="J61" s="84"/>
    </row>
    <row r="62" spans="1:10" ht="15.75" thickBot="1" x14ac:dyDescent="0.3"/>
    <row r="63" spans="1:10" ht="15.75" thickBot="1" x14ac:dyDescent="0.3">
      <c r="A63" s="87" t="s">
        <v>243</v>
      </c>
      <c r="B63" s="88"/>
      <c r="C63" s="89"/>
      <c r="J63" s="35"/>
    </row>
    <row r="64" spans="1:10" x14ac:dyDescent="0.25">
      <c r="A64" s="42"/>
      <c r="B64" s="42"/>
      <c r="C64" s="42"/>
      <c r="J64" s="35"/>
    </row>
    <row r="65" spans="1:10" x14ac:dyDescent="0.25">
      <c r="A65" s="37" t="s">
        <v>223</v>
      </c>
      <c r="B65" s="37"/>
      <c r="C65" s="37" t="s">
        <v>224</v>
      </c>
      <c r="D65" s="37" t="s">
        <v>225</v>
      </c>
      <c r="E65" s="37" t="s">
        <v>226</v>
      </c>
      <c r="F65" s="37" t="s">
        <v>227</v>
      </c>
      <c r="G65" s="37" t="s">
        <v>228</v>
      </c>
      <c r="H65" s="37" t="s">
        <v>229</v>
      </c>
      <c r="I65" s="37"/>
      <c r="J65" s="37" t="s">
        <v>228</v>
      </c>
    </row>
    <row r="66" spans="1:10" x14ac:dyDescent="0.25">
      <c r="A66" s="38" t="s">
        <v>58</v>
      </c>
      <c r="B66" s="38" t="s">
        <v>231</v>
      </c>
      <c r="C66" s="38">
        <v>4.3</v>
      </c>
      <c r="D66" s="38">
        <v>4.4000000000000004</v>
      </c>
      <c r="E66" s="38">
        <v>4.3</v>
      </c>
      <c r="F66" s="38">
        <f>SUM(C66:E66)</f>
        <v>13</v>
      </c>
      <c r="G66" s="83">
        <f>F66+F67</f>
        <v>26.1</v>
      </c>
      <c r="H66" s="83">
        <f>G66/3</f>
        <v>8.7000000000000011</v>
      </c>
      <c r="I66" s="85">
        <v>0</v>
      </c>
      <c r="J66" s="83">
        <f>H66-I66</f>
        <v>8.7000000000000011</v>
      </c>
    </row>
    <row r="67" spans="1:10" x14ac:dyDescent="0.25">
      <c r="A67" s="39" t="s">
        <v>95</v>
      </c>
      <c r="B67" s="38" t="s">
        <v>232</v>
      </c>
      <c r="C67" s="38">
        <v>4.3</v>
      </c>
      <c r="D67" s="38">
        <v>4.5</v>
      </c>
      <c r="E67" s="38">
        <v>4.3</v>
      </c>
      <c r="F67" s="38">
        <f t="shared" ref="F67:F73" si="4">SUM(C67:E67)</f>
        <v>13.100000000000001</v>
      </c>
      <c r="G67" s="84"/>
      <c r="H67" s="84"/>
      <c r="I67" s="86"/>
      <c r="J67" s="84"/>
    </row>
    <row r="68" spans="1:10" x14ac:dyDescent="0.25">
      <c r="A68" s="38" t="s">
        <v>54</v>
      </c>
      <c r="B68" s="38" t="s">
        <v>231</v>
      </c>
      <c r="C68" s="38">
        <v>5.2</v>
      </c>
      <c r="D68" s="38">
        <v>5.8</v>
      </c>
      <c r="E68" s="38">
        <v>5.5</v>
      </c>
      <c r="F68" s="38">
        <f t="shared" si="4"/>
        <v>16.5</v>
      </c>
      <c r="G68" s="83">
        <f>F68+F69</f>
        <v>33</v>
      </c>
      <c r="H68" s="83">
        <f>G68/3</f>
        <v>11</v>
      </c>
      <c r="I68" s="85">
        <v>0.4</v>
      </c>
      <c r="J68" s="83">
        <f>H68-I68</f>
        <v>10.6</v>
      </c>
    </row>
    <row r="69" spans="1:10" x14ac:dyDescent="0.25">
      <c r="A69" s="39" t="s">
        <v>101</v>
      </c>
      <c r="B69" s="38" t="s">
        <v>232</v>
      </c>
      <c r="C69" s="38">
        <v>5.2</v>
      </c>
      <c r="D69" s="38">
        <v>5.8</v>
      </c>
      <c r="E69" s="38">
        <v>5.5</v>
      </c>
      <c r="F69" s="38">
        <f t="shared" si="4"/>
        <v>16.5</v>
      </c>
      <c r="G69" s="84"/>
      <c r="H69" s="84"/>
      <c r="I69" s="86"/>
      <c r="J69" s="84"/>
    </row>
    <row r="70" spans="1:10" x14ac:dyDescent="0.25">
      <c r="A70" s="38" t="s">
        <v>53</v>
      </c>
      <c r="B70" s="38" t="s">
        <v>231</v>
      </c>
      <c r="C70" s="38">
        <v>4.8</v>
      </c>
      <c r="D70" s="38">
        <v>4.9000000000000004</v>
      </c>
      <c r="E70" s="38">
        <v>5</v>
      </c>
      <c r="F70" s="38">
        <f t="shared" si="4"/>
        <v>14.7</v>
      </c>
      <c r="G70" s="83">
        <f>F70+F71</f>
        <v>29.4</v>
      </c>
      <c r="H70" s="83">
        <f>G70/3</f>
        <v>9.7999999999999989</v>
      </c>
      <c r="I70" s="85">
        <v>1.6</v>
      </c>
      <c r="J70" s="83">
        <f>H70-I70</f>
        <v>8.1999999999999993</v>
      </c>
    </row>
    <row r="71" spans="1:10" x14ac:dyDescent="0.25">
      <c r="A71" s="39" t="s">
        <v>101</v>
      </c>
      <c r="B71" s="38" t="s">
        <v>232</v>
      </c>
      <c r="C71" s="38">
        <v>4.8</v>
      </c>
      <c r="D71" s="38">
        <v>5</v>
      </c>
      <c r="E71" s="38">
        <v>4.9000000000000004</v>
      </c>
      <c r="F71" s="38">
        <f t="shared" si="4"/>
        <v>14.700000000000001</v>
      </c>
      <c r="G71" s="84"/>
      <c r="H71" s="84"/>
      <c r="I71" s="86"/>
      <c r="J71" s="84"/>
    </row>
    <row r="72" spans="1:10" x14ac:dyDescent="0.25">
      <c r="A72" s="38" t="s">
        <v>57</v>
      </c>
      <c r="B72" s="38" t="s">
        <v>231</v>
      </c>
      <c r="C72" s="38">
        <v>5.6</v>
      </c>
      <c r="D72" s="38">
        <v>5.6</v>
      </c>
      <c r="E72" s="38">
        <v>5.9</v>
      </c>
      <c r="F72" s="38">
        <f t="shared" si="4"/>
        <v>17.100000000000001</v>
      </c>
      <c r="G72" s="83">
        <f>F72+F73</f>
        <v>34</v>
      </c>
      <c r="H72" s="83">
        <f>G72/3</f>
        <v>11.333333333333334</v>
      </c>
      <c r="I72" s="85">
        <v>0.4</v>
      </c>
      <c r="J72" s="83">
        <f>H72-I72</f>
        <v>10.933333333333334</v>
      </c>
    </row>
    <row r="73" spans="1:10" x14ac:dyDescent="0.25">
      <c r="A73" s="39" t="s">
        <v>95</v>
      </c>
      <c r="B73" s="38" t="s">
        <v>232</v>
      </c>
      <c r="C73" s="38">
        <v>5.6</v>
      </c>
      <c r="D73" s="38">
        <v>5.5</v>
      </c>
      <c r="E73" s="38">
        <v>5.8</v>
      </c>
      <c r="F73" s="38">
        <f t="shared" si="4"/>
        <v>16.899999999999999</v>
      </c>
      <c r="G73" s="84"/>
      <c r="H73" s="84"/>
      <c r="I73" s="86"/>
      <c r="J73" s="84"/>
    </row>
    <row r="74" spans="1:10" ht="15.75" thickBot="1" x14ac:dyDescent="0.3"/>
    <row r="75" spans="1:10" ht="15.75" thickBot="1" x14ac:dyDescent="0.3">
      <c r="A75" s="87" t="s">
        <v>252</v>
      </c>
      <c r="B75" s="88"/>
      <c r="C75" s="89"/>
      <c r="J75" s="35"/>
    </row>
    <row r="76" spans="1:10" x14ac:dyDescent="0.25">
      <c r="A76" s="42"/>
      <c r="B76" s="42"/>
      <c r="C76" s="42"/>
      <c r="J76" s="35"/>
    </row>
    <row r="77" spans="1:10" x14ac:dyDescent="0.25">
      <c r="A77" s="37" t="s">
        <v>223</v>
      </c>
      <c r="B77" s="37"/>
      <c r="C77" s="37" t="s">
        <v>224</v>
      </c>
      <c r="D77" s="37" t="s">
        <v>225</v>
      </c>
      <c r="E77" s="37" t="s">
        <v>226</v>
      </c>
      <c r="F77" s="37" t="s">
        <v>227</v>
      </c>
      <c r="G77" s="37" t="s">
        <v>228</v>
      </c>
      <c r="H77" s="37" t="s">
        <v>229</v>
      </c>
      <c r="I77" s="37"/>
      <c r="J77" s="37" t="s">
        <v>228</v>
      </c>
    </row>
    <row r="78" spans="1:10" x14ac:dyDescent="0.25">
      <c r="A78" s="38" t="s">
        <v>60</v>
      </c>
      <c r="B78" s="38" t="s">
        <v>231</v>
      </c>
      <c r="C78" s="38">
        <v>5.8</v>
      </c>
      <c r="D78" s="38">
        <v>6.2</v>
      </c>
      <c r="E78" s="38">
        <v>6</v>
      </c>
      <c r="F78" s="38">
        <f>SUM(C78:E78)</f>
        <v>18</v>
      </c>
      <c r="G78" s="83">
        <f>F78+F79</f>
        <v>36</v>
      </c>
      <c r="H78" s="83">
        <f>G78/3</f>
        <v>12</v>
      </c>
      <c r="I78" s="85">
        <v>0</v>
      </c>
      <c r="J78" s="83">
        <f>H78-I78</f>
        <v>12</v>
      </c>
    </row>
    <row r="79" spans="1:10" x14ac:dyDescent="0.25">
      <c r="A79" s="39" t="s">
        <v>101</v>
      </c>
      <c r="B79" s="38" t="s">
        <v>232</v>
      </c>
      <c r="C79" s="38">
        <v>5.8</v>
      </c>
      <c r="D79" s="38">
        <v>6.2</v>
      </c>
      <c r="E79" s="38">
        <v>6</v>
      </c>
      <c r="F79" s="38">
        <f t="shared" ref="F79" si="5">SUM(C79:E79)</f>
        <v>18</v>
      </c>
      <c r="G79" s="84"/>
      <c r="H79" s="84"/>
      <c r="I79" s="86"/>
      <c r="J79" s="84"/>
    </row>
    <row r="80" spans="1:10" s="43" customFormat="1" ht="15.75" thickBot="1" x14ac:dyDescent="0.3"/>
    <row r="81" spans="1:9" ht="15.75" thickBot="1" x14ac:dyDescent="0.3">
      <c r="A81" s="87" t="s">
        <v>253</v>
      </c>
      <c r="B81" s="88"/>
      <c r="C81" s="88"/>
      <c r="D81" s="89"/>
    </row>
    <row r="82" spans="1:9" x14ac:dyDescent="0.25">
      <c r="A82" s="36"/>
      <c r="B82" s="36"/>
      <c r="C82" s="36"/>
    </row>
    <row r="83" spans="1:9" x14ac:dyDescent="0.25">
      <c r="A83" s="90" t="s">
        <v>235</v>
      </c>
      <c r="B83" s="91"/>
      <c r="C83" s="37" t="s">
        <v>236</v>
      </c>
      <c r="D83" s="37" t="s">
        <v>237</v>
      </c>
      <c r="E83" s="37" t="s">
        <v>238</v>
      </c>
      <c r="F83" s="37" t="s">
        <v>239</v>
      </c>
      <c r="G83" s="37" t="s">
        <v>228</v>
      </c>
      <c r="H83" s="37" t="s">
        <v>230</v>
      </c>
      <c r="I83" s="37" t="s">
        <v>228</v>
      </c>
    </row>
    <row r="84" spans="1:9" x14ac:dyDescent="0.25">
      <c r="A84" s="44" t="s">
        <v>22</v>
      </c>
      <c r="B84" s="92" t="s">
        <v>240</v>
      </c>
      <c r="C84" s="92">
        <v>1.3</v>
      </c>
      <c r="D84" s="92">
        <v>1.3</v>
      </c>
      <c r="E84" s="92">
        <v>1.5</v>
      </c>
      <c r="F84" s="92">
        <f t="shared" ref="F84" si="6">SUM(C84:E85)</f>
        <v>4.0999999999999996</v>
      </c>
      <c r="G84" s="94">
        <f>F84/3</f>
        <v>1.3666666666666665</v>
      </c>
      <c r="H84" s="92">
        <v>0.2</v>
      </c>
      <c r="I84" s="94">
        <f>G84-H84</f>
        <v>1.1666666666666665</v>
      </c>
    </row>
    <row r="85" spans="1:9" x14ac:dyDescent="0.25">
      <c r="A85" s="45" t="s">
        <v>101</v>
      </c>
      <c r="B85" s="93"/>
      <c r="C85" s="93"/>
      <c r="D85" s="93"/>
      <c r="E85" s="93"/>
      <c r="F85" s="93"/>
      <c r="G85" s="95"/>
      <c r="H85" s="93"/>
      <c r="I85" s="95"/>
    </row>
    <row r="86" spans="1:9" x14ac:dyDescent="0.25">
      <c r="A86" s="44" t="s">
        <v>15</v>
      </c>
      <c r="B86" s="92" t="s">
        <v>240</v>
      </c>
      <c r="C86" s="92">
        <v>1.8</v>
      </c>
      <c r="D86" s="92">
        <v>1.9</v>
      </c>
      <c r="E86" s="92">
        <v>1.9</v>
      </c>
      <c r="F86" s="92">
        <f>SUM(C86:E87)</f>
        <v>5.6</v>
      </c>
      <c r="G86" s="94">
        <f>F86/3</f>
        <v>1.8666666666666665</v>
      </c>
      <c r="H86" s="92">
        <v>0.4</v>
      </c>
      <c r="I86" s="94">
        <f>G86-H86</f>
        <v>1.4666666666666663</v>
      </c>
    </row>
    <row r="87" spans="1:9" x14ac:dyDescent="0.25">
      <c r="A87" s="45" t="s">
        <v>101</v>
      </c>
      <c r="B87" s="93"/>
      <c r="C87" s="93"/>
      <c r="D87" s="93"/>
      <c r="E87" s="93"/>
      <c r="F87" s="93"/>
      <c r="G87" s="95"/>
      <c r="H87" s="93"/>
      <c r="I87" s="95"/>
    </row>
    <row r="88" spans="1:9" x14ac:dyDescent="0.25">
      <c r="A88" s="44" t="s">
        <v>21</v>
      </c>
      <c r="B88" s="92" t="s">
        <v>240</v>
      </c>
      <c r="C88" s="92">
        <v>2.2999999999999998</v>
      </c>
      <c r="D88" s="92">
        <v>2.2999999999999998</v>
      </c>
      <c r="E88" s="92">
        <v>2.2999999999999998</v>
      </c>
      <c r="F88" s="92">
        <f t="shared" ref="F88" si="7">SUM(C88:E89)</f>
        <v>6.8999999999999995</v>
      </c>
      <c r="G88" s="94">
        <f>F88/3</f>
        <v>2.2999999999999998</v>
      </c>
      <c r="H88" s="92">
        <v>0</v>
      </c>
      <c r="I88" s="94">
        <f>G88-H88</f>
        <v>2.2999999999999998</v>
      </c>
    </row>
    <row r="89" spans="1:9" x14ac:dyDescent="0.25">
      <c r="A89" s="45" t="s">
        <v>99</v>
      </c>
      <c r="B89" s="93"/>
      <c r="C89" s="93"/>
      <c r="D89" s="93"/>
      <c r="E89" s="93"/>
      <c r="F89" s="93"/>
      <c r="G89" s="95"/>
      <c r="H89" s="93"/>
      <c r="I89" s="95"/>
    </row>
    <row r="90" spans="1:9" ht="15.75" thickBot="1" x14ac:dyDescent="0.3">
      <c r="A90" s="46"/>
      <c r="B90" s="46"/>
      <c r="C90" s="46"/>
      <c r="D90" s="46"/>
      <c r="E90" s="46"/>
      <c r="F90" s="46"/>
      <c r="G90" s="46"/>
      <c r="H90" s="46"/>
      <c r="I90" s="46"/>
    </row>
    <row r="91" spans="1:9" ht="15.75" thickBot="1" x14ac:dyDescent="0.3">
      <c r="A91" s="87" t="s">
        <v>254</v>
      </c>
      <c r="B91" s="88"/>
      <c r="C91" s="88"/>
      <c r="D91" s="89"/>
      <c r="E91" s="46"/>
      <c r="F91" s="46"/>
      <c r="G91" s="46"/>
      <c r="H91" s="46"/>
      <c r="I91" s="46"/>
    </row>
    <row r="92" spans="1:9" x14ac:dyDescent="0.25">
      <c r="A92" s="47"/>
      <c r="B92" s="47"/>
      <c r="C92" s="47"/>
      <c r="D92" s="46"/>
      <c r="E92" s="46"/>
      <c r="F92" s="46"/>
      <c r="G92" s="46"/>
      <c r="H92" s="46"/>
      <c r="I92" s="46"/>
    </row>
    <row r="93" spans="1:9" x14ac:dyDescent="0.25">
      <c r="A93" s="99" t="s">
        <v>235</v>
      </c>
      <c r="B93" s="100"/>
      <c r="C93" s="48" t="s">
        <v>236</v>
      </c>
      <c r="D93" s="48" t="s">
        <v>237</v>
      </c>
      <c r="E93" s="48" t="s">
        <v>238</v>
      </c>
      <c r="F93" s="48" t="s">
        <v>239</v>
      </c>
      <c r="G93" s="48" t="s">
        <v>228</v>
      </c>
      <c r="H93" s="48" t="s">
        <v>230</v>
      </c>
      <c r="I93" s="48" t="s">
        <v>228</v>
      </c>
    </row>
    <row r="94" spans="1:9" x14ac:dyDescent="0.25">
      <c r="A94" s="44" t="s">
        <v>26</v>
      </c>
      <c r="B94" s="92" t="s">
        <v>240</v>
      </c>
      <c r="C94" s="92">
        <v>2.6</v>
      </c>
      <c r="D94" s="92">
        <v>2.7</v>
      </c>
      <c r="E94" s="92">
        <v>2.8</v>
      </c>
      <c r="F94" s="92">
        <f>SUM(C94:E95)</f>
        <v>8.1000000000000014</v>
      </c>
      <c r="G94" s="94">
        <f>F94/3</f>
        <v>2.7000000000000006</v>
      </c>
      <c r="H94" s="92">
        <v>0.3</v>
      </c>
      <c r="I94" s="94">
        <f>G94-H94</f>
        <v>2.4000000000000008</v>
      </c>
    </row>
    <row r="95" spans="1:9" x14ac:dyDescent="0.25">
      <c r="A95" s="45" t="s">
        <v>95</v>
      </c>
      <c r="B95" s="93"/>
      <c r="C95" s="93"/>
      <c r="D95" s="93"/>
      <c r="E95" s="93"/>
      <c r="F95" s="93"/>
      <c r="G95" s="95"/>
      <c r="H95" s="93"/>
      <c r="I95" s="95"/>
    </row>
    <row r="96" spans="1:9" x14ac:dyDescent="0.25">
      <c r="A96" s="44" t="s">
        <v>27</v>
      </c>
      <c r="B96" s="92" t="s">
        <v>240</v>
      </c>
      <c r="C96" s="92">
        <v>2.4</v>
      </c>
      <c r="D96" s="92">
        <v>2.8</v>
      </c>
      <c r="E96" s="92">
        <v>2.9</v>
      </c>
      <c r="F96" s="92">
        <f>SUM(C96:E97)</f>
        <v>8.1</v>
      </c>
      <c r="G96" s="94">
        <f>F96/3</f>
        <v>2.6999999999999997</v>
      </c>
      <c r="H96" s="92">
        <v>0.4</v>
      </c>
      <c r="I96" s="94">
        <f>G96-H96</f>
        <v>2.2999999999999998</v>
      </c>
    </row>
    <row r="97" spans="1:9" x14ac:dyDescent="0.25">
      <c r="A97" s="45" t="s">
        <v>101</v>
      </c>
      <c r="B97" s="93"/>
      <c r="C97" s="93"/>
      <c r="D97" s="93"/>
      <c r="E97" s="93"/>
      <c r="F97" s="93"/>
      <c r="G97" s="95"/>
      <c r="H97" s="93"/>
      <c r="I97" s="95"/>
    </row>
    <row r="98" spans="1:9" x14ac:dyDescent="0.25">
      <c r="A98" s="44" t="s">
        <v>29</v>
      </c>
      <c r="B98" s="92" t="s">
        <v>240</v>
      </c>
      <c r="C98" s="92">
        <v>2.5</v>
      </c>
      <c r="D98" s="92">
        <v>2.9</v>
      </c>
      <c r="E98" s="92">
        <v>2.8</v>
      </c>
      <c r="F98" s="92">
        <f>SUM(C98:E99)</f>
        <v>8.1999999999999993</v>
      </c>
      <c r="G98" s="94">
        <f>F98/3</f>
        <v>2.7333333333333329</v>
      </c>
      <c r="H98" s="92">
        <v>0</v>
      </c>
      <c r="I98" s="94">
        <f>G98-H98</f>
        <v>2.7333333333333329</v>
      </c>
    </row>
    <row r="99" spans="1:9" x14ac:dyDescent="0.25">
      <c r="A99" s="45" t="s">
        <v>101</v>
      </c>
      <c r="B99" s="93"/>
      <c r="C99" s="93"/>
      <c r="D99" s="93"/>
      <c r="E99" s="93"/>
      <c r="F99" s="93"/>
      <c r="G99" s="95"/>
      <c r="H99" s="93"/>
      <c r="I99" s="95"/>
    </row>
    <row r="100" spans="1:9" ht="15.75" thickBot="1" x14ac:dyDescent="0.3">
      <c r="A100" s="46"/>
      <c r="B100" s="46"/>
      <c r="C100" s="46"/>
      <c r="D100" s="46"/>
      <c r="E100" s="46"/>
      <c r="F100" s="46"/>
      <c r="G100" s="46"/>
      <c r="H100" s="46"/>
      <c r="I100" s="46"/>
    </row>
    <row r="101" spans="1:9" ht="15.75" thickBot="1" x14ac:dyDescent="0.3">
      <c r="A101" s="87" t="s">
        <v>255</v>
      </c>
      <c r="B101" s="88"/>
      <c r="C101" s="88"/>
      <c r="D101" s="89"/>
      <c r="E101" s="46"/>
      <c r="F101" s="46"/>
      <c r="G101" s="46"/>
      <c r="H101" s="46"/>
      <c r="I101" s="46"/>
    </row>
    <row r="102" spans="1:9" x14ac:dyDescent="0.25">
      <c r="A102" s="47"/>
      <c r="B102" s="47"/>
      <c r="C102" s="47"/>
      <c r="D102" s="46"/>
      <c r="E102" s="46"/>
      <c r="F102" s="46"/>
      <c r="G102" s="46"/>
      <c r="H102" s="46"/>
      <c r="I102" s="46"/>
    </row>
    <row r="103" spans="1:9" x14ac:dyDescent="0.25">
      <c r="A103" s="99" t="s">
        <v>235</v>
      </c>
      <c r="B103" s="100"/>
      <c r="C103" s="48" t="s">
        <v>236</v>
      </c>
      <c r="D103" s="48" t="s">
        <v>237</v>
      </c>
      <c r="E103" s="48" t="s">
        <v>238</v>
      </c>
      <c r="F103" s="48" t="s">
        <v>239</v>
      </c>
      <c r="G103" s="48" t="s">
        <v>228</v>
      </c>
      <c r="H103" s="48" t="s">
        <v>230</v>
      </c>
      <c r="I103" s="48" t="s">
        <v>228</v>
      </c>
    </row>
    <row r="104" spans="1:9" x14ac:dyDescent="0.25">
      <c r="A104" s="44" t="s">
        <v>44</v>
      </c>
      <c r="B104" s="92" t="s">
        <v>240</v>
      </c>
      <c r="C104" s="92">
        <v>4.0999999999999996</v>
      </c>
      <c r="D104" s="92">
        <v>4.0999999999999996</v>
      </c>
      <c r="E104" s="92">
        <v>4.5</v>
      </c>
      <c r="F104" s="92">
        <f>SUM(C104:E105)</f>
        <v>12.7</v>
      </c>
      <c r="G104" s="94">
        <f>F104/3</f>
        <v>4.2333333333333334</v>
      </c>
      <c r="H104" s="92">
        <v>0</v>
      </c>
      <c r="I104" s="94">
        <f>G104-H104</f>
        <v>4.2333333333333334</v>
      </c>
    </row>
    <row r="105" spans="1:9" x14ac:dyDescent="0.25">
      <c r="A105" s="45" t="s">
        <v>95</v>
      </c>
      <c r="B105" s="93"/>
      <c r="C105" s="93"/>
      <c r="D105" s="93"/>
      <c r="E105" s="93"/>
      <c r="F105" s="93"/>
      <c r="G105" s="95"/>
      <c r="H105" s="93"/>
      <c r="I105" s="95"/>
    </row>
    <row r="106" spans="1:9" x14ac:dyDescent="0.25">
      <c r="A106" s="44" t="s">
        <v>50</v>
      </c>
      <c r="B106" s="92" t="s">
        <v>240</v>
      </c>
      <c r="C106" s="92">
        <v>3.9</v>
      </c>
      <c r="D106" s="92">
        <v>4.5</v>
      </c>
      <c r="E106" s="92">
        <v>4.2</v>
      </c>
      <c r="F106" s="92">
        <f>SUM(C106:E107)</f>
        <v>12.600000000000001</v>
      </c>
      <c r="G106" s="94">
        <f>F106/3</f>
        <v>4.2</v>
      </c>
      <c r="H106" s="92">
        <v>0.6</v>
      </c>
      <c r="I106" s="94">
        <f>G106-H106</f>
        <v>3.6</v>
      </c>
    </row>
    <row r="107" spans="1:9" x14ac:dyDescent="0.25">
      <c r="A107" s="45" t="s">
        <v>99</v>
      </c>
      <c r="B107" s="93"/>
      <c r="C107" s="93"/>
      <c r="D107" s="93"/>
      <c r="E107" s="93"/>
      <c r="F107" s="93"/>
      <c r="G107" s="95"/>
      <c r="H107" s="93"/>
      <c r="I107" s="95"/>
    </row>
    <row r="108" spans="1:9" x14ac:dyDescent="0.25">
      <c r="A108" s="44" t="s">
        <v>49</v>
      </c>
      <c r="B108" s="92" t="s">
        <v>240</v>
      </c>
      <c r="C108" s="92">
        <v>4.8</v>
      </c>
      <c r="D108" s="92">
        <v>5</v>
      </c>
      <c r="E108" s="92">
        <v>4.9000000000000004</v>
      </c>
      <c r="F108" s="92">
        <f>SUM(C108:E109)</f>
        <v>14.700000000000001</v>
      </c>
      <c r="G108" s="94">
        <f>F108/3</f>
        <v>4.9000000000000004</v>
      </c>
      <c r="H108" s="92">
        <v>0.2</v>
      </c>
      <c r="I108" s="94">
        <f>G108-H108</f>
        <v>4.7</v>
      </c>
    </row>
    <row r="109" spans="1:9" x14ac:dyDescent="0.25">
      <c r="A109" s="45" t="s">
        <v>99</v>
      </c>
      <c r="B109" s="93"/>
      <c r="C109" s="93"/>
      <c r="D109" s="93"/>
      <c r="E109" s="93"/>
      <c r="F109" s="93"/>
      <c r="G109" s="95"/>
      <c r="H109" s="93"/>
      <c r="I109" s="95"/>
    </row>
    <row r="110" spans="1:9" x14ac:dyDescent="0.25">
      <c r="A110" s="44" t="s">
        <v>43</v>
      </c>
      <c r="B110" s="92" t="s">
        <v>240</v>
      </c>
      <c r="C110" s="92">
        <v>5.9</v>
      </c>
      <c r="D110" s="92">
        <v>6.3</v>
      </c>
      <c r="E110" s="92">
        <v>6.3</v>
      </c>
      <c r="F110" s="92">
        <f>SUM(C110:E111)</f>
        <v>18.5</v>
      </c>
      <c r="G110" s="94">
        <f>F110/3</f>
        <v>6.166666666666667</v>
      </c>
      <c r="H110" s="92">
        <v>0.2</v>
      </c>
      <c r="I110" s="94">
        <f>G110-H110</f>
        <v>5.9666666666666668</v>
      </c>
    </row>
    <row r="111" spans="1:9" x14ac:dyDescent="0.25">
      <c r="A111" s="45" t="s">
        <v>101</v>
      </c>
      <c r="B111" s="93"/>
      <c r="C111" s="93"/>
      <c r="D111" s="93"/>
      <c r="E111" s="93"/>
      <c r="F111" s="93"/>
      <c r="G111" s="95"/>
      <c r="H111" s="93"/>
      <c r="I111" s="95"/>
    </row>
    <row r="112" spans="1:9" s="43" customFormat="1" ht="15.75" thickBot="1" x14ac:dyDescent="0.3">
      <c r="A112" s="57"/>
      <c r="B112" s="58"/>
      <c r="C112" s="58"/>
      <c r="D112" s="58"/>
      <c r="E112" s="58"/>
      <c r="F112" s="58"/>
      <c r="G112" s="59"/>
      <c r="H112" s="58"/>
      <c r="I112" s="59"/>
    </row>
    <row r="113" spans="1:9" ht="15.75" thickBot="1" x14ac:dyDescent="0.3">
      <c r="A113" s="87" t="s">
        <v>256</v>
      </c>
      <c r="B113" s="88"/>
      <c r="C113" s="88"/>
      <c r="D113" s="89"/>
      <c r="E113" s="46"/>
      <c r="F113" s="46"/>
      <c r="G113" s="46"/>
      <c r="H113" s="46"/>
      <c r="I113" s="46"/>
    </row>
    <row r="114" spans="1:9" x14ac:dyDescent="0.25">
      <c r="A114" s="47"/>
      <c r="B114" s="47"/>
      <c r="C114" s="47"/>
      <c r="D114" s="46"/>
      <c r="E114" s="46"/>
      <c r="F114" s="46"/>
      <c r="G114" s="46"/>
      <c r="H114" s="46"/>
      <c r="I114" s="46"/>
    </row>
    <row r="115" spans="1:9" x14ac:dyDescent="0.25">
      <c r="A115" s="99" t="s">
        <v>235</v>
      </c>
      <c r="B115" s="100"/>
      <c r="C115" s="48" t="s">
        <v>236</v>
      </c>
      <c r="D115" s="48" t="s">
        <v>237</v>
      </c>
      <c r="E115" s="48" t="s">
        <v>238</v>
      </c>
      <c r="F115" s="48" t="s">
        <v>239</v>
      </c>
      <c r="G115" s="48" t="s">
        <v>228</v>
      </c>
      <c r="H115" s="48" t="s">
        <v>230</v>
      </c>
      <c r="I115" s="48" t="s">
        <v>228</v>
      </c>
    </row>
    <row r="116" spans="1:9" x14ac:dyDescent="0.25">
      <c r="A116" s="44" t="s">
        <v>53</v>
      </c>
      <c r="B116" s="92" t="s">
        <v>240</v>
      </c>
      <c r="C116" s="92">
        <v>4.5999999999999996</v>
      </c>
      <c r="D116" s="92">
        <v>4.9000000000000004</v>
      </c>
      <c r="E116" s="92">
        <v>4.3</v>
      </c>
      <c r="F116" s="92">
        <f>SUM(C116:E117)</f>
        <v>13.8</v>
      </c>
      <c r="G116" s="94">
        <f>F116/3</f>
        <v>4.6000000000000005</v>
      </c>
      <c r="H116" s="92">
        <v>0.5</v>
      </c>
      <c r="I116" s="94">
        <f>G116-H116</f>
        <v>4.1000000000000005</v>
      </c>
    </row>
    <row r="117" spans="1:9" x14ac:dyDescent="0.25">
      <c r="A117" s="45" t="s">
        <v>101</v>
      </c>
      <c r="B117" s="93"/>
      <c r="C117" s="93"/>
      <c r="D117" s="93"/>
      <c r="E117" s="93"/>
      <c r="F117" s="93"/>
      <c r="G117" s="95"/>
      <c r="H117" s="93"/>
      <c r="I117" s="95"/>
    </row>
    <row r="118" spans="1:9" x14ac:dyDescent="0.25">
      <c r="A118" s="44" t="s">
        <v>60</v>
      </c>
      <c r="B118" s="92" t="s">
        <v>240</v>
      </c>
      <c r="C118" s="92">
        <v>5</v>
      </c>
      <c r="D118" s="92">
        <v>5.3</v>
      </c>
      <c r="E118" s="92">
        <v>5.2</v>
      </c>
      <c r="F118" s="92">
        <f>SUM(C118:E119)</f>
        <v>15.5</v>
      </c>
      <c r="G118" s="94">
        <f>F118/3</f>
        <v>5.166666666666667</v>
      </c>
      <c r="H118" s="92">
        <v>0.2</v>
      </c>
      <c r="I118" s="94">
        <f>G118-H118</f>
        <v>4.9666666666666668</v>
      </c>
    </row>
    <row r="119" spans="1:9" x14ac:dyDescent="0.25">
      <c r="A119" s="45" t="s">
        <v>101</v>
      </c>
      <c r="B119" s="93"/>
      <c r="C119" s="93"/>
      <c r="D119" s="93"/>
      <c r="E119" s="93"/>
      <c r="F119" s="93"/>
      <c r="G119" s="95"/>
      <c r="H119" s="93"/>
      <c r="I119" s="95"/>
    </row>
    <row r="120" spans="1:9" x14ac:dyDescent="0.25">
      <c r="A120" s="44" t="s">
        <v>57</v>
      </c>
      <c r="B120" s="92" t="s">
        <v>240</v>
      </c>
      <c r="C120" s="92">
        <v>4.9000000000000004</v>
      </c>
      <c r="D120" s="92">
        <v>5</v>
      </c>
      <c r="E120" s="92">
        <v>5.3</v>
      </c>
      <c r="F120" s="92">
        <f>SUM(C120:E121)</f>
        <v>15.2</v>
      </c>
      <c r="G120" s="94">
        <f>F120/3</f>
        <v>5.0666666666666664</v>
      </c>
      <c r="H120" s="92">
        <v>0.2</v>
      </c>
      <c r="I120" s="94">
        <f>G120-H120</f>
        <v>4.8666666666666663</v>
      </c>
    </row>
    <row r="121" spans="1:9" x14ac:dyDescent="0.25">
      <c r="A121" s="45" t="s">
        <v>95</v>
      </c>
      <c r="B121" s="93"/>
      <c r="C121" s="93"/>
      <c r="D121" s="93"/>
      <c r="E121" s="93"/>
      <c r="F121" s="93"/>
      <c r="G121" s="95"/>
      <c r="H121" s="93"/>
      <c r="I121" s="95"/>
    </row>
    <row r="122" spans="1:9" ht="15.75" thickBot="1" x14ac:dyDescent="0.3">
      <c r="A122" s="47"/>
      <c r="B122" s="47"/>
      <c r="C122" s="47"/>
      <c r="D122" s="46"/>
      <c r="E122" s="46"/>
      <c r="F122" s="46"/>
      <c r="G122" s="46"/>
      <c r="H122" s="46"/>
      <c r="I122" s="46"/>
    </row>
    <row r="123" spans="1:9" ht="15.75" thickBot="1" x14ac:dyDescent="0.3">
      <c r="A123" s="96" t="s">
        <v>257</v>
      </c>
      <c r="B123" s="97"/>
      <c r="C123" s="97"/>
      <c r="D123" s="98"/>
      <c r="E123" s="46"/>
      <c r="F123" s="46"/>
      <c r="G123" s="46"/>
      <c r="H123" s="46"/>
      <c r="I123" s="46"/>
    </row>
    <row r="124" spans="1:9" x14ac:dyDescent="0.25">
      <c r="A124" s="47"/>
      <c r="B124" s="47"/>
      <c r="C124" s="47"/>
      <c r="D124" s="46"/>
      <c r="E124" s="46"/>
      <c r="F124" s="46"/>
      <c r="G124" s="46"/>
      <c r="H124" s="46"/>
      <c r="I124" s="46"/>
    </row>
    <row r="125" spans="1:9" x14ac:dyDescent="0.25">
      <c r="A125" s="99" t="s">
        <v>235</v>
      </c>
      <c r="B125" s="100"/>
      <c r="C125" s="48" t="s">
        <v>236</v>
      </c>
      <c r="D125" s="48" t="s">
        <v>237</v>
      </c>
      <c r="E125" s="48" t="s">
        <v>238</v>
      </c>
      <c r="F125" s="48" t="s">
        <v>239</v>
      </c>
      <c r="G125" s="48" t="s">
        <v>228</v>
      </c>
      <c r="H125" s="48" t="s">
        <v>230</v>
      </c>
      <c r="I125" s="48" t="s">
        <v>228</v>
      </c>
    </row>
    <row r="126" spans="1:9" x14ac:dyDescent="0.25">
      <c r="A126" s="44" t="s">
        <v>266</v>
      </c>
      <c r="B126" s="92" t="s">
        <v>240</v>
      </c>
      <c r="C126" s="92">
        <v>18</v>
      </c>
      <c r="D126" s="92">
        <v>18</v>
      </c>
      <c r="E126" s="92">
        <v>20</v>
      </c>
      <c r="F126" s="92">
        <f>SUM(C126:E127)</f>
        <v>56</v>
      </c>
      <c r="G126" s="94">
        <f>F126/3</f>
        <v>18.666666666666668</v>
      </c>
      <c r="H126" s="92">
        <v>0.5</v>
      </c>
      <c r="I126" s="94">
        <f>G126-H126</f>
        <v>18.166666666666668</v>
      </c>
    </row>
    <row r="127" spans="1:9" x14ac:dyDescent="0.25">
      <c r="A127" s="45" t="s">
        <v>99</v>
      </c>
      <c r="B127" s="93"/>
      <c r="C127" s="93"/>
      <c r="D127" s="93"/>
      <c r="E127" s="93"/>
      <c r="F127" s="93"/>
      <c r="G127" s="95"/>
      <c r="H127" s="93"/>
      <c r="I127" s="95"/>
    </row>
    <row r="128" spans="1:9" x14ac:dyDescent="0.25">
      <c r="A128" s="44" t="s">
        <v>265</v>
      </c>
      <c r="B128" s="92" t="s">
        <v>240</v>
      </c>
      <c r="C128" s="92">
        <v>22</v>
      </c>
      <c r="D128" s="92">
        <v>21</v>
      </c>
      <c r="E128" s="92">
        <v>22</v>
      </c>
      <c r="F128" s="92">
        <f>SUM(C128:E129)</f>
        <v>65</v>
      </c>
      <c r="G128" s="94">
        <f>F128/3</f>
        <v>21.666666666666668</v>
      </c>
      <c r="H128" s="92">
        <v>0.5</v>
      </c>
      <c r="I128" s="94">
        <f>G128-H128</f>
        <v>21.166666666666668</v>
      </c>
    </row>
    <row r="129" spans="1:9" x14ac:dyDescent="0.25">
      <c r="A129" s="45" t="s">
        <v>101</v>
      </c>
      <c r="B129" s="93"/>
      <c r="C129" s="93"/>
      <c r="D129" s="93"/>
      <c r="E129" s="93"/>
      <c r="F129" s="93"/>
      <c r="G129" s="95"/>
      <c r="H129" s="93"/>
      <c r="I129" s="95"/>
    </row>
    <row r="130" spans="1:9" x14ac:dyDescent="0.25">
      <c r="A130" s="44" t="s">
        <v>268</v>
      </c>
      <c r="B130" s="92" t="s">
        <v>240</v>
      </c>
      <c r="C130" s="92">
        <v>23</v>
      </c>
      <c r="D130" s="92">
        <v>24</v>
      </c>
      <c r="E130" s="92">
        <v>24</v>
      </c>
      <c r="F130" s="92">
        <f>SUM(C130:E131)</f>
        <v>71</v>
      </c>
      <c r="G130" s="94">
        <f>F130/3</f>
        <v>23.666666666666668</v>
      </c>
      <c r="H130" s="92">
        <v>0</v>
      </c>
      <c r="I130" s="94">
        <f>G130-H130</f>
        <v>23.666666666666668</v>
      </c>
    </row>
    <row r="131" spans="1:9" x14ac:dyDescent="0.25">
      <c r="A131" s="45" t="s">
        <v>101</v>
      </c>
      <c r="B131" s="93"/>
      <c r="C131" s="93"/>
      <c r="D131" s="93"/>
      <c r="E131" s="93"/>
      <c r="F131" s="93"/>
      <c r="G131" s="95"/>
      <c r="H131" s="93"/>
      <c r="I131" s="95"/>
    </row>
    <row r="132" spans="1:9" ht="15.75" thickBot="1" x14ac:dyDescent="0.3">
      <c r="A132" s="46"/>
      <c r="B132" s="46"/>
      <c r="C132" s="46"/>
      <c r="D132" s="46"/>
      <c r="E132" s="46"/>
      <c r="F132" s="46"/>
      <c r="G132" s="46"/>
      <c r="H132" s="46"/>
      <c r="I132" s="46"/>
    </row>
    <row r="133" spans="1:9" ht="15.75" thickBot="1" x14ac:dyDescent="0.3">
      <c r="A133" s="96" t="s">
        <v>258</v>
      </c>
      <c r="B133" s="97"/>
      <c r="C133" s="97"/>
      <c r="D133" s="98"/>
      <c r="E133" s="46"/>
      <c r="F133" s="46"/>
      <c r="G133" s="46"/>
      <c r="H133" s="46"/>
      <c r="I133" s="46"/>
    </row>
    <row r="134" spans="1:9" x14ac:dyDescent="0.25">
      <c r="A134" s="47"/>
      <c r="B134" s="47"/>
      <c r="C134" s="47"/>
      <c r="D134" s="46"/>
      <c r="E134" s="46"/>
      <c r="F134" s="46"/>
      <c r="G134" s="46"/>
      <c r="H134" s="46"/>
      <c r="I134" s="46"/>
    </row>
    <row r="135" spans="1:9" x14ac:dyDescent="0.25">
      <c r="A135" s="99" t="s">
        <v>235</v>
      </c>
      <c r="B135" s="100"/>
      <c r="C135" s="48" t="s">
        <v>236</v>
      </c>
      <c r="D135" s="48" t="s">
        <v>237</v>
      </c>
      <c r="E135" s="48" t="s">
        <v>238</v>
      </c>
      <c r="F135" s="48" t="s">
        <v>239</v>
      </c>
      <c r="G135" s="48" t="s">
        <v>228</v>
      </c>
      <c r="H135" s="48" t="s">
        <v>230</v>
      </c>
      <c r="I135" s="48" t="s">
        <v>228</v>
      </c>
    </row>
    <row r="136" spans="1:9" x14ac:dyDescent="0.25">
      <c r="A136" s="44" t="s">
        <v>270</v>
      </c>
      <c r="B136" s="92" t="s">
        <v>240</v>
      </c>
      <c r="C136" s="92">
        <v>26</v>
      </c>
      <c r="D136" s="92">
        <v>26</v>
      </c>
      <c r="E136" s="92">
        <v>28</v>
      </c>
      <c r="F136" s="92">
        <f>SUM(C136:E137)</f>
        <v>80</v>
      </c>
      <c r="G136" s="94">
        <f>F136/3</f>
        <v>26.666666666666668</v>
      </c>
      <c r="H136" s="92">
        <v>2</v>
      </c>
      <c r="I136" s="94">
        <f>G136-H136</f>
        <v>24.666666666666668</v>
      </c>
    </row>
    <row r="137" spans="1:9" x14ac:dyDescent="0.25">
      <c r="A137" s="45" t="s">
        <v>101</v>
      </c>
      <c r="B137" s="93"/>
      <c r="C137" s="93"/>
      <c r="D137" s="93"/>
      <c r="E137" s="93"/>
      <c r="F137" s="93"/>
      <c r="G137" s="95"/>
      <c r="H137" s="93"/>
      <c r="I137" s="95"/>
    </row>
    <row r="138" spans="1:9" ht="15.75" thickBot="1" x14ac:dyDescent="0.3">
      <c r="A138" s="47"/>
      <c r="B138" s="47"/>
      <c r="C138" s="47"/>
      <c r="D138" s="46"/>
      <c r="E138" s="46"/>
      <c r="F138" s="46"/>
      <c r="G138" s="46"/>
      <c r="H138" s="46"/>
      <c r="I138" s="46"/>
    </row>
    <row r="139" spans="1:9" ht="15.75" thickBot="1" x14ac:dyDescent="0.3">
      <c r="A139" s="96" t="s">
        <v>259</v>
      </c>
      <c r="B139" s="97"/>
      <c r="C139" s="97"/>
      <c r="D139" s="98"/>
      <c r="E139" s="46"/>
      <c r="F139" s="46"/>
      <c r="G139" s="46"/>
      <c r="H139" s="46"/>
      <c r="I139" s="46"/>
    </row>
    <row r="140" spans="1:9" x14ac:dyDescent="0.25">
      <c r="A140" s="47"/>
      <c r="B140" s="47"/>
      <c r="C140" s="47"/>
      <c r="D140" s="46"/>
      <c r="E140" s="46"/>
      <c r="F140" s="46"/>
      <c r="G140" s="46"/>
      <c r="H140" s="46"/>
      <c r="I140" s="46"/>
    </row>
    <row r="141" spans="1:9" x14ac:dyDescent="0.25">
      <c r="A141" s="99" t="s">
        <v>235</v>
      </c>
      <c r="B141" s="100"/>
      <c r="C141" s="48" t="s">
        <v>236</v>
      </c>
      <c r="D141" s="48" t="s">
        <v>237</v>
      </c>
      <c r="E141" s="48" t="s">
        <v>238</v>
      </c>
      <c r="F141" s="48" t="s">
        <v>239</v>
      </c>
      <c r="G141" s="48" t="s">
        <v>228</v>
      </c>
      <c r="H141" s="48" t="s">
        <v>230</v>
      </c>
      <c r="I141" s="48" t="s">
        <v>228</v>
      </c>
    </row>
    <row r="142" spans="1:9" x14ac:dyDescent="0.25">
      <c r="A142" s="44" t="s">
        <v>278</v>
      </c>
      <c r="B142" s="92" t="s">
        <v>240</v>
      </c>
      <c r="C142" s="92">
        <v>25</v>
      </c>
      <c r="D142" s="92">
        <v>26</v>
      </c>
      <c r="E142" s="92">
        <v>24</v>
      </c>
      <c r="F142" s="92">
        <f>SUM(C142:E143)</f>
        <v>75</v>
      </c>
      <c r="G142" s="94">
        <f>F142/3</f>
        <v>25</v>
      </c>
      <c r="H142" s="92">
        <v>2.5</v>
      </c>
      <c r="I142" s="94">
        <f>G142-H142</f>
        <v>22.5</v>
      </c>
    </row>
    <row r="143" spans="1:9" x14ac:dyDescent="0.25">
      <c r="A143" s="45" t="s">
        <v>98</v>
      </c>
      <c r="B143" s="93"/>
      <c r="C143" s="93"/>
      <c r="D143" s="93"/>
      <c r="E143" s="93"/>
      <c r="F143" s="93"/>
      <c r="G143" s="95"/>
      <c r="H143" s="93"/>
      <c r="I143" s="95"/>
    </row>
    <row r="144" spans="1:9" x14ac:dyDescent="0.25">
      <c r="A144" s="44" t="s">
        <v>272</v>
      </c>
      <c r="B144" s="92" t="s">
        <v>240</v>
      </c>
      <c r="C144" s="92">
        <v>30</v>
      </c>
      <c r="D144" s="92">
        <v>34</v>
      </c>
      <c r="E144" s="92">
        <v>30</v>
      </c>
      <c r="F144" s="92">
        <f>SUM(C144:E145)</f>
        <v>94</v>
      </c>
      <c r="G144" s="94">
        <f>F144/3</f>
        <v>31.333333333333332</v>
      </c>
      <c r="H144" s="92">
        <v>0.5</v>
      </c>
      <c r="I144" s="94">
        <f>G144-H144</f>
        <v>30.833333333333332</v>
      </c>
    </row>
    <row r="145" spans="1:9" x14ac:dyDescent="0.25">
      <c r="A145" s="45" t="s">
        <v>99</v>
      </c>
      <c r="B145" s="93"/>
      <c r="C145" s="93"/>
      <c r="D145" s="93"/>
      <c r="E145" s="93"/>
      <c r="F145" s="93"/>
      <c r="G145" s="95"/>
      <c r="H145" s="93"/>
      <c r="I145" s="95"/>
    </row>
    <row r="146" spans="1:9" x14ac:dyDescent="0.25">
      <c r="A146" s="44" t="s">
        <v>274</v>
      </c>
      <c r="B146" s="92" t="s">
        <v>240</v>
      </c>
      <c r="C146" s="92">
        <v>35</v>
      </c>
      <c r="D146" s="92">
        <v>39</v>
      </c>
      <c r="E146" s="92">
        <v>36</v>
      </c>
      <c r="F146" s="92">
        <f>SUM(C146:E147)</f>
        <v>110</v>
      </c>
      <c r="G146" s="94">
        <f>F146/3</f>
        <v>36.666666666666664</v>
      </c>
      <c r="H146" s="92">
        <v>0.5</v>
      </c>
      <c r="I146" s="94">
        <f>G146-H146</f>
        <v>36.166666666666664</v>
      </c>
    </row>
    <row r="147" spans="1:9" x14ac:dyDescent="0.25">
      <c r="A147" s="45" t="s">
        <v>99</v>
      </c>
      <c r="B147" s="93"/>
      <c r="C147" s="93"/>
      <c r="D147" s="93"/>
      <c r="E147" s="93"/>
      <c r="F147" s="93"/>
      <c r="G147" s="95"/>
      <c r="H147" s="93"/>
      <c r="I147" s="95"/>
    </row>
    <row r="148" spans="1:9" x14ac:dyDescent="0.25">
      <c r="A148" s="44" t="s">
        <v>277</v>
      </c>
      <c r="B148" s="92" t="s">
        <v>240</v>
      </c>
      <c r="C148" s="92">
        <v>34</v>
      </c>
      <c r="D148" s="92">
        <v>37</v>
      </c>
      <c r="E148" s="92">
        <v>37</v>
      </c>
      <c r="F148" s="92">
        <f>SUM(C148:E149)</f>
        <v>108</v>
      </c>
      <c r="G148" s="94">
        <f>F148/3</f>
        <v>36</v>
      </c>
      <c r="H148" s="92">
        <v>1</v>
      </c>
      <c r="I148" s="94">
        <f>G148-H148</f>
        <v>35</v>
      </c>
    </row>
    <row r="149" spans="1:9" x14ac:dyDescent="0.25">
      <c r="A149" s="45" t="s">
        <v>95</v>
      </c>
      <c r="B149" s="93"/>
      <c r="C149" s="93"/>
      <c r="D149" s="93"/>
      <c r="E149" s="93"/>
      <c r="F149" s="93"/>
      <c r="G149" s="95"/>
      <c r="H149" s="93"/>
      <c r="I149" s="95"/>
    </row>
    <row r="150" spans="1:9" ht="15.75" thickBot="1" x14ac:dyDescent="0.3">
      <c r="A150" s="47"/>
      <c r="B150" s="47"/>
      <c r="C150" s="47"/>
      <c r="D150" s="46"/>
      <c r="E150" s="46"/>
      <c r="F150" s="46"/>
      <c r="G150" s="46"/>
      <c r="H150" s="46"/>
      <c r="I150" s="46"/>
    </row>
    <row r="151" spans="1:9" ht="15.75" thickBot="1" x14ac:dyDescent="0.3">
      <c r="A151" s="96" t="s">
        <v>244</v>
      </c>
      <c r="B151" s="97"/>
      <c r="C151" s="97"/>
      <c r="D151" s="98"/>
      <c r="E151" s="46"/>
      <c r="F151" s="46"/>
      <c r="G151" s="46"/>
      <c r="H151" s="46"/>
      <c r="I151" s="46"/>
    </row>
    <row r="152" spans="1:9" x14ac:dyDescent="0.25">
      <c r="A152" s="47"/>
      <c r="B152" s="47"/>
      <c r="C152" s="47"/>
      <c r="D152" s="46"/>
      <c r="E152" s="46"/>
      <c r="F152" s="46"/>
      <c r="G152" s="46"/>
      <c r="H152" s="46"/>
      <c r="I152" s="46"/>
    </row>
    <row r="153" spans="1:9" x14ac:dyDescent="0.25">
      <c r="A153" s="99" t="s">
        <v>235</v>
      </c>
      <c r="B153" s="100"/>
      <c r="C153" s="48" t="s">
        <v>236</v>
      </c>
      <c r="D153" s="48" t="s">
        <v>237</v>
      </c>
      <c r="E153" s="48" t="s">
        <v>238</v>
      </c>
      <c r="F153" s="48" t="s">
        <v>239</v>
      </c>
      <c r="G153" s="48" t="s">
        <v>228</v>
      </c>
      <c r="H153" s="48" t="s">
        <v>230</v>
      </c>
      <c r="I153" s="48" t="s">
        <v>228</v>
      </c>
    </row>
    <row r="154" spans="1:9" x14ac:dyDescent="0.25">
      <c r="A154" s="44" t="s">
        <v>280</v>
      </c>
      <c r="B154" s="92" t="s">
        <v>240</v>
      </c>
      <c r="C154" s="92">
        <v>46</v>
      </c>
      <c r="D154" s="92">
        <v>52</v>
      </c>
      <c r="E154" s="92">
        <v>47</v>
      </c>
      <c r="F154" s="92">
        <f>SUM(C154:E155)</f>
        <v>145</v>
      </c>
      <c r="G154" s="94">
        <f>F154/3</f>
        <v>48.333333333333336</v>
      </c>
      <c r="H154" s="92">
        <v>1.1000000000000001</v>
      </c>
      <c r="I154" s="94">
        <f>G154-H154</f>
        <v>47.233333333333334</v>
      </c>
    </row>
    <row r="155" spans="1:9" x14ac:dyDescent="0.25">
      <c r="A155" s="45" t="s">
        <v>101</v>
      </c>
      <c r="B155" s="93"/>
      <c r="C155" s="93"/>
      <c r="D155" s="93"/>
      <c r="E155" s="93"/>
      <c r="F155" s="93"/>
      <c r="G155" s="95"/>
      <c r="H155" s="93"/>
      <c r="I155" s="95"/>
    </row>
    <row r="156" spans="1:9" x14ac:dyDescent="0.25">
      <c r="A156" s="44" t="s">
        <v>282</v>
      </c>
      <c r="B156" s="92" t="s">
        <v>240</v>
      </c>
      <c r="C156" s="92">
        <v>48</v>
      </c>
      <c r="D156" s="92">
        <v>50</v>
      </c>
      <c r="E156" s="92">
        <v>49</v>
      </c>
      <c r="F156" s="92">
        <f>SUM(C156:E157)</f>
        <v>147</v>
      </c>
      <c r="G156" s="94">
        <f>F156/3</f>
        <v>49</v>
      </c>
      <c r="H156" s="92">
        <v>0.5</v>
      </c>
      <c r="I156" s="94">
        <f>G156-H156</f>
        <v>48.5</v>
      </c>
    </row>
    <row r="157" spans="1:9" x14ac:dyDescent="0.25">
      <c r="A157" s="45" t="s">
        <v>95</v>
      </c>
      <c r="B157" s="93"/>
      <c r="C157" s="93"/>
      <c r="D157" s="93"/>
      <c r="E157" s="93"/>
      <c r="F157" s="93"/>
      <c r="G157" s="95"/>
      <c r="H157" s="93"/>
      <c r="I157" s="95"/>
    </row>
    <row r="158" spans="1:9" x14ac:dyDescent="0.25">
      <c r="A158" s="44" t="s">
        <v>283</v>
      </c>
      <c r="B158" s="92" t="s">
        <v>240</v>
      </c>
      <c r="C158" s="92">
        <v>65</v>
      </c>
      <c r="D158" s="92">
        <v>63</v>
      </c>
      <c r="E158" s="92">
        <v>63</v>
      </c>
      <c r="F158" s="92">
        <f>SUM(C158:E159)</f>
        <v>191</v>
      </c>
      <c r="G158" s="94">
        <f>F158/3</f>
        <v>63.666666666666664</v>
      </c>
      <c r="H158" s="92">
        <v>0</v>
      </c>
      <c r="I158" s="94">
        <f>G158-H158</f>
        <v>63.666666666666664</v>
      </c>
    </row>
    <row r="159" spans="1:9" x14ac:dyDescent="0.25">
      <c r="A159" s="45" t="s">
        <v>101</v>
      </c>
      <c r="B159" s="93"/>
      <c r="C159" s="93"/>
      <c r="D159" s="93"/>
      <c r="E159" s="93"/>
      <c r="F159" s="93"/>
      <c r="G159" s="95"/>
      <c r="H159" s="93"/>
      <c r="I159" s="95"/>
    </row>
    <row r="160" spans="1:9" ht="15.75" thickBot="1" x14ac:dyDescent="0.3"/>
    <row r="161" spans="1:10" ht="15.75" thickBot="1" x14ac:dyDescent="0.3">
      <c r="A161" s="87" t="s">
        <v>245</v>
      </c>
      <c r="B161" s="88"/>
      <c r="C161" s="89"/>
      <c r="J161" s="35"/>
    </row>
    <row r="162" spans="1:10" x14ac:dyDescent="0.25">
      <c r="A162" s="42"/>
      <c r="B162" s="42"/>
      <c r="C162" s="42"/>
      <c r="J162" s="35"/>
    </row>
    <row r="163" spans="1:10" x14ac:dyDescent="0.25">
      <c r="A163" s="37" t="s">
        <v>223</v>
      </c>
      <c r="B163" s="37"/>
      <c r="C163" s="37" t="s">
        <v>224</v>
      </c>
      <c r="D163" s="37" t="s">
        <v>225</v>
      </c>
      <c r="E163" s="37" t="s">
        <v>226</v>
      </c>
      <c r="F163" s="37" t="s">
        <v>227</v>
      </c>
      <c r="G163" s="37" t="s">
        <v>228</v>
      </c>
      <c r="H163" s="37" t="s">
        <v>229</v>
      </c>
      <c r="I163" s="37" t="s">
        <v>230</v>
      </c>
      <c r="J163" s="37" t="s">
        <v>228</v>
      </c>
    </row>
    <row r="164" spans="1:10" x14ac:dyDescent="0.25">
      <c r="A164" s="38" t="s">
        <v>285</v>
      </c>
      <c r="B164" s="38"/>
      <c r="C164" s="85">
        <v>24</v>
      </c>
      <c r="D164" s="85">
        <v>24</v>
      </c>
      <c r="E164" s="85">
        <v>25</v>
      </c>
      <c r="F164" s="85">
        <f>SUM(C164:E164)</f>
        <v>73</v>
      </c>
      <c r="G164" s="83">
        <f>F164</f>
        <v>73</v>
      </c>
      <c r="H164" s="83">
        <f>G164/3</f>
        <v>24.333333333333332</v>
      </c>
      <c r="I164" s="85">
        <v>1.2</v>
      </c>
      <c r="J164" s="83">
        <f>H164-I164</f>
        <v>23.133333333333333</v>
      </c>
    </row>
    <row r="165" spans="1:10" x14ac:dyDescent="0.25">
      <c r="A165" s="39"/>
      <c r="B165" s="38"/>
      <c r="C165" s="86"/>
      <c r="D165" s="86"/>
      <c r="E165" s="86"/>
      <c r="F165" s="86"/>
      <c r="G165" s="84"/>
      <c r="H165" s="84"/>
      <c r="I165" s="86"/>
      <c r="J165" s="84"/>
    </row>
    <row r="166" spans="1:10" x14ac:dyDescent="0.25">
      <c r="A166" s="38" t="s">
        <v>286</v>
      </c>
      <c r="B166" s="38"/>
      <c r="C166" s="85">
        <v>18</v>
      </c>
      <c r="D166" s="85">
        <v>19</v>
      </c>
      <c r="E166" s="85">
        <v>18</v>
      </c>
      <c r="F166" s="85">
        <f>SUM(C166:E166)</f>
        <v>55</v>
      </c>
      <c r="G166" s="83">
        <f>F166</f>
        <v>55</v>
      </c>
      <c r="H166" s="83">
        <f>G166/3</f>
        <v>18.333333333333332</v>
      </c>
      <c r="I166" s="85">
        <v>0.7</v>
      </c>
      <c r="J166" s="83">
        <f>H166-I166</f>
        <v>17.633333333333333</v>
      </c>
    </row>
    <row r="167" spans="1:10" x14ac:dyDescent="0.25">
      <c r="A167" s="39"/>
      <c r="B167" s="38"/>
      <c r="C167" s="86"/>
      <c r="D167" s="86"/>
      <c r="E167" s="86"/>
      <c r="F167" s="86"/>
      <c r="G167" s="84"/>
      <c r="H167" s="84"/>
      <c r="I167" s="86"/>
      <c r="J167" s="84"/>
    </row>
    <row r="168" spans="1:10" x14ac:dyDescent="0.25">
      <c r="A168" s="38" t="s">
        <v>287</v>
      </c>
      <c r="B168" s="38"/>
      <c r="C168" s="85">
        <v>33</v>
      </c>
      <c r="D168" s="85">
        <v>32</v>
      </c>
      <c r="E168" s="85">
        <v>30</v>
      </c>
      <c r="F168" s="85">
        <f>SUM(C168:E168)</f>
        <v>95</v>
      </c>
      <c r="G168" s="83">
        <f>F168</f>
        <v>95</v>
      </c>
      <c r="H168" s="83">
        <f>G168/3</f>
        <v>31.666666666666668</v>
      </c>
      <c r="I168" s="85">
        <v>0</v>
      </c>
      <c r="J168" s="83">
        <f>H168-I168</f>
        <v>31.666666666666668</v>
      </c>
    </row>
    <row r="169" spans="1:10" x14ac:dyDescent="0.25">
      <c r="A169" s="39"/>
      <c r="B169" s="38"/>
      <c r="C169" s="86"/>
      <c r="D169" s="86"/>
      <c r="E169" s="86"/>
      <c r="F169" s="86"/>
      <c r="G169" s="84"/>
      <c r="H169" s="84"/>
      <c r="I169" s="86"/>
      <c r="J169" s="84"/>
    </row>
    <row r="170" spans="1:10" ht="15.75" thickBot="1" x14ac:dyDescent="0.3"/>
    <row r="171" spans="1:10" ht="15.75" thickBot="1" x14ac:dyDescent="0.3">
      <c r="A171" s="87" t="s">
        <v>260</v>
      </c>
      <c r="B171" s="88"/>
      <c r="C171" s="89"/>
      <c r="J171" s="35"/>
    </row>
    <row r="172" spans="1:10" x14ac:dyDescent="0.25">
      <c r="A172" s="42"/>
      <c r="B172" s="42"/>
      <c r="C172" s="42"/>
      <c r="J172" s="35"/>
    </row>
    <row r="173" spans="1:10" x14ac:dyDescent="0.25">
      <c r="A173" s="37" t="s">
        <v>223</v>
      </c>
      <c r="B173" s="37"/>
      <c r="C173" s="37" t="s">
        <v>224</v>
      </c>
      <c r="D173" s="37" t="s">
        <v>225</v>
      </c>
      <c r="E173" s="37" t="s">
        <v>226</v>
      </c>
      <c r="F173" s="37" t="s">
        <v>227</v>
      </c>
      <c r="G173" s="37" t="s">
        <v>228</v>
      </c>
      <c r="H173" s="37" t="s">
        <v>229</v>
      </c>
      <c r="I173" s="37" t="s">
        <v>230</v>
      </c>
      <c r="J173" s="37" t="s">
        <v>228</v>
      </c>
    </row>
    <row r="174" spans="1:10" x14ac:dyDescent="0.25">
      <c r="A174" s="38" t="s">
        <v>95</v>
      </c>
      <c r="B174" s="38"/>
      <c r="C174" s="85">
        <v>30</v>
      </c>
      <c r="D174" s="85">
        <v>29</v>
      </c>
      <c r="E174" s="85">
        <v>34</v>
      </c>
      <c r="F174" s="85">
        <f>SUM(C174:E174)</f>
        <v>93</v>
      </c>
      <c r="G174" s="83">
        <f>F174</f>
        <v>93</v>
      </c>
      <c r="H174" s="83">
        <f>G174/3</f>
        <v>31</v>
      </c>
      <c r="I174" s="85">
        <v>2</v>
      </c>
      <c r="J174" s="83">
        <f>H174-I174</f>
        <v>29</v>
      </c>
    </row>
    <row r="175" spans="1:10" x14ac:dyDescent="0.25">
      <c r="A175" s="39"/>
      <c r="B175" s="38"/>
      <c r="C175" s="86"/>
      <c r="D175" s="86"/>
      <c r="E175" s="86"/>
      <c r="F175" s="86"/>
      <c r="G175" s="84"/>
      <c r="H175" s="84"/>
      <c r="I175" s="86"/>
      <c r="J175" s="84"/>
    </row>
    <row r="176" spans="1:10" ht="15.75" thickBot="1" x14ac:dyDescent="0.3"/>
    <row r="177" spans="1:10" ht="15.75" thickBot="1" x14ac:dyDescent="0.3">
      <c r="A177" s="87" t="s">
        <v>261</v>
      </c>
      <c r="B177" s="88"/>
      <c r="C177" s="89"/>
      <c r="J177" s="35"/>
    </row>
    <row r="178" spans="1:10" x14ac:dyDescent="0.25">
      <c r="A178" s="42"/>
      <c r="B178" s="42"/>
      <c r="C178" s="42"/>
      <c r="J178" s="35"/>
    </row>
    <row r="179" spans="1:10" x14ac:dyDescent="0.25">
      <c r="A179" s="37" t="s">
        <v>223</v>
      </c>
      <c r="B179" s="37"/>
      <c r="C179" s="37" t="s">
        <v>224</v>
      </c>
      <c r="D179" s="37" t="s">
        <v>225</v>
      </c>
      <c r="E179" s="37" t="s">
        <v>226</v>
      </c>
      <c r="F179" s="37" t="s">
        <v>227</v>
      </c>
      <c r="G179" s="37" t="s">
        <v>228</v>
      </c>
      <c r="H179" s="37" t="s">
        <v>229</v>
      </c>
      <c r="I179" s="37" t="s">
        <v>230</v>
      </c>
      <c r="J179" s="37" t="s">
        <v>228</v>
      </c>
    </row>
    <row r="180" spans="1:10" x14ac:dyDescent="0.25">
      <c r="A180" s="38" t="s">
        <v>98</v>
      </c>
      <c r="B180" s="38"/>
      <c r="C180" s="85">
        <v>30</v>
      </c>
      <c r="D180" s="85">
        <v>31</v>
      </c>
      <c r="E180" s="85">
        <v>31</v>
      </c>
      <c r="F180" s="85">
        <f>SUM(C180:E180)</f>
        <v>92</v>
      </c>
      <c r="G180" s="83">
        <f>F180</f>
        <v>92</v>
      </c>
      <c r="H180" s="83">
        <f>G180/3</f>
        <v>30.666666666666668</v>
      </c>
      <c r="I180" s="85">
        <v>5.8</v>
      </c>
      <c r="J180" s="83">
        <f>H180-I180</f>
        <v>24.866666666666667</v>
      </c>
    </row>
    <row r="181" spans="1:10" x14ac:dyDescent="0.25">
      <c r="A181" s="39"/>
      <c r="B181" s="38"/>
      <c r="C181" s="86"/>
      <c r="D181" s="86"/>
      <c r="E181" s="86"/>
      <c r="F181" s="86"/>
      <c r="G181" s="84"/>
      <c r="H181" s="84"/>
      <c r="I181" s="86"/>
      <c r="J181" s="84"/>
    </row>
    <row r="182" spans="1:10" x14ac:dyDescent="0.25">
      <c r="A182" s="38" t="s">
        <v>95</v>
      </c>
      <c r="B182" s="38"/>
      <c r="C182" s="85">
        <v>48</v>
      </c>
      <c r="D182" s="85">
        <v>46</v>
      </c>
      <c r="E182" s="85">
        <v>48</v>
      </c>
      <c r="F182" s="85">
        <f>SUM(C182:E182)</f>
        <v>142</v>
      </c>
      <c r="G182" s="83">
        <f>F182</f>
        <v>142</v>
      </c>
      <c r="H182" s="83">
        <f>G182/3</f>
        <v>47.333333333333336</v>
      </c>
      <c r="I182" s="85">
        <v>0.9</v>
      </c>
      <c r="J182" s="83">
        <f>H182-I182</f>
        <v>46.433333333333337</v>
      </c>
    </row>
    <row r="183" spans="1:10" x14ac:dyDescent="0.25">
      <c r="A183" s="39"/>
      <c r="B183" s="38"/>
      <c r="C183" s="86"/>
      <c r="D183" s="86"/>
      <c r="E183" s="86"/>
      <c r="F183" s="86"/>
      <c r="G183" s="84"/>
      <c r="H183" s="84"/>
      <c r="I183" s="86"/>
      <c r="J183" s="84"/>
    </row>
    <row r="184" spans="1:10" x14ac:dyDescent="0.25">
      <c r="A184" s="38" t="s">
        <v>99</v>
      </c>
      <c r="B184" s="38"/>
      <c r="C184" s="85">
        <v>45</v>
      </c>
      <c r="D184" s="85">
        <v>49</v>
      </c>
      <c r="E184" s="85">
        <v>48</v>
      </c>
      <c r="F184" s="85">
        <f>SUM(C184:E184)</f>
        <v>142</v>
      </c>
      <c r="G184" s="83">
        <f>F184</f>
        <v>142</v>
      </c>
      <c r="H184" s="83">
        <f>G184/3</f>
        <v>47.333333333333336</v>
      </c>
      <c r="I184" s="85">
        <v>2.5</v>
      </c>
      <c r="J184" s="83">
        <f>H184-I184</f>
        <v>44.833333333333336</v>
      </c>
    </row>
    <row r="185" spans="1:10" x14ac:dyDescent="0.25">
      <c r="A185" s="39"/>
      <c r="B185" s="38"/>
      <c r="C185" s="86"/>
      <c r="D185" s="86"/>
      <c r="E185" s="86"/>
      <c r="F185" s="86"/>
      <c r="G185" s="84"/>
      <c r="H185" s="84"/>
      <c r="I185" s="86"/>
      <c r="J185" s="84"/>
    </row>
    <row r="186" spans="1:10" ht="15.75" thickBot="1" x14ac:dyDescent="0.3"/>
    <row r="187" spans="1:10" ht="15.75" thickBot="1" x14ac:dyDescent="0.3">
      <c r="A187" s="87" t="s">
        <v>262</v>
      </c>
      <c r="B187" s="88"/>
      <c r="C187" s="88"/>
      <c r="D187" s="89"/>
    </row>
    <row r="188" spans="1:10" x14ac:dyDescent="0.25">
      <c r="A188" s="36"/>
      <c r="B188" s="36"/>
      <c r="C188" s="36"/>
    </row>
    <row r="189" spans="1:10" x14ac:dyDescent="0.25">
      <c r="A189" s="90" t="s">
        <v>235</v>
      </c>
      <c r="B189" s="91"/>
      <c r="C189" s="37" t="s">
        <v>236</v>
      </c>
      <c r="D189" s="37" t="s">
        <v>237</v>
      </c>
      <c r="E189" s="37" t="s">
        <v>238</v>
      </c>
      <c r="F189" s="37" t="s">
        <v>239</v>
      </c>
      <c r="G189" s="37" t="s">
        <v>228</v>
      </c>
      <c r="H189" s="37" t="s">
        <v>229</v>
      </c>
      <c r="I189" s="37" t="s">
        <v>230</v>
      </c>
      <c r="J189" s="37" t="s">
        <v>228</v>
      </c>
    </row>
    <row r="190" spans="1:10" x14ac:dyDescent="0.25">
      <c r="A190" s="38" t="s">
        <v>101</v>
      </c>
      <c r="B190" s="85" t="s">
        <v>240</v>
      </c>
      <c r="C190" s="85">
        <v>60</v>
      </c>
      <c r="D190" s="85">
        <v>60</v>
      </c>
      <c r="E190" s="85">
        <v>63</v>
      </c>
      <c r="F190" s="85">
        <f>SUM(C190:E191)</f>
        <v>183</v>
      </c>
      <c r="G190" s="83">
        <f>F190/3</f>
        <v>61</v>
      </c>
      <c r="H190" s="83">
        <f>G190/3</f>
        <v>20.333333333333332</v>
      </c>
      <c r="I190" s="85">
        <v>4.0999999999999996</v>
      </c>
      <c r="J190" s="83">
        <f>H190-I190</f>
        <v>16.233333333333334</v>
      </c>
    </row>
    <row r="191" spans="1:10" x14ac:dyDescent="0.25">
      <c r="A191" s="39"/>
      <c r="B191" s="86"/>
      <c r="C191" s="86"/>
      <c r="D191" s="86"/>
      <c r="E191" s="86"/>
      <c r="F191" s="86"/>
      <c r="G191" s="84"/>
      <c r="H191" s="84"/>
      <c r="I191" s="86"/>
      <c r="J191" s="84"/>
    </row>
    <row r="192" spans="1:10" ht="15.75" thickBot="1" x14ac:dyDescent="0.3"/>
    <row r="193" spans="1:10" ht="15.75" thickBot="1" x14ac:dyDescent="0.3">
      <c r="A193" s="87" t="s">
        <v>263</v>
      </c>
      <c r="B193" s="88"/>
      <c r="C193" s="88"/>
      <c r="D193" s="89"/>
    </row>
    <row r="194" spans="1:10" x14ac:dyDescent="0.25">
      <c r="A194" s="36"/>
      <c r="B194" s="36"/>
      <c r="C194" s="36"/>
    </row>
    <row r="195" spans="1:10" x14ac:dyDescent="0.25">
      <c r="A195" s="90" t="s">
        <v>235</v>
      </c>
      <c r="B195" s="91"/>
      <c r="C195" s="37" t="s">
        <v>236</v>
      </c>
      <c r="D195" s="37" t="s">
        <v>237</v>
      </c>
      <c r="E195" s="37" t="s">
        <v>238</v>
      </c>
      <c r="F195" s="37" t="s">
        <v>239</v>
      </c>
      <c r="G195" s="37" t="s">
        <v>228</v>
      </c>
      <c r="H195" s="37" t="s">
        <v>229</v>
      </c>
      <c r="I195" s="37" t="s">
        <v>230</v>
      </c>
      <c r="J195" s="37" t="s">
        <v>228</v>
      </c>
    </row>
    <row r="196" spans="1:10" x14ac:dyDescent="0.25">
      <c r="A196" s="38" t="s">
        <v>101</v>
      </c>
      <c r="B196" s="85" t="s">
        <v>240</v>
      </c>
      <c r="C196" s="85">
        <v>25</v>
      </c>
      <c r="D196" s="85">
        <v>26</v>
      </c>
      <c r="E196" s="85">
        <v>26</v>
      </c>
      <c r="F196" s="85">
        <f>SUM(C196:E197)</f>
        <v>77</v>
      </c>
      <c r="G196" s="83">
        <f>F196/3</f>
        <v>25.666666666666668</v>
      </c>
      <c r="H196" s="83">
        <f>G196/3</f>
        <v>8.5555555555555554</v>
      </c>
      <c r="I196" s="85">
        <v>0</v>
      </c>
      <c r="J196" s="83">
        <f>H196-I196</f>
        <v>8.5555555555555554</v>
      </c>
    </row>
    <row r="197" spans="1:10" x14ac:dyDescent="0.25">
      <c r="A197" s="39"/>
      <c r="B197" s="86"/>
      <c r="C197" s="86"/>
      <c r="D197" s="86"/>
      <c r="E197" s="86"/>
      <c r="F197" s="86"/>
      <c r="G197" s="84"/>
      <c r="H197" s="84"/>
      <c r="I197" s="86"/>
      <c r="J197" s="84"/>
    </row>
    <row r="198" spans="1:10" ht="15.75" thickBot="1" x14ac:dyDescent="0.3"/>
    <row r="199" spans="1:10" ht="15.75" thickBot="1" x14ac:dyDescent="0.3">
      <c r="A199" s="87" t="s">
        <v>264</v>
      </c>
      <c r="B199" s="88"/>
      <c r="C199" s="88"/>
      <c r="D199" s="89"/>
    </row>
    <row r="200" spans="1:10" x14ac:dyDescent="0.25">
      <c r="A200" s="36"/>
      <c r="B200" s="36"/>
      <c r="C200" s="36"/>
    </row>
    <row r="201" spans="1:10" x14ac:dyDescent="0.25">
      <c r="A201" s="90" t="s">
        <v>235</v>
      </c>
      <c r="B201" s="91"/>
      <c r="C201" s="37" t="s">
        <v>236</v>
      </c>
      <c r="D201" s="37" t="s">
        <v>237</v>
      </c>
      <c r="E201" s="37" t="s">
        <v>238</v>
      </c>
      <c r="F201" s="37" t="s">
        <v>239</v>
      </c>
      <c r="G201" s="37" t="s">
        <v>228</v>
      </c>
      <c r="H201" s="37" t="s">
        <v>229</v>
      </c>
      <c r="I201" s="37" t="s">
        <v>230</v>
      </c>
      <c r="J201" s="37" t="s">
        <v>228</v>
      </c>
    </row>
    <row r="202" spans="1:10" x14ac:dyDescent="0.25">
      <c r="A202" s="38" t="s">
        <v>95</v>
      </c>
      <c r="B202" s="85" t="s">
        <v>240</v>
      </c>
      <c r="C202" s="85">
        <v>35</v>
      </c>
      <c r="D202" s="85">
        <v>30</v>
      </c>
      <c r="E202" s="85">
        <v>33</v>
      </c>
      <c r="F202" s="85">
        <f>SUM(C202:E203)</f>
        <v>98</v>
      </c>
      <c r="G202" s="83">
        <f>F202/3</f>
        <v>32.666666666666664</v>
      </c>
      <c r="H202" s="83">
        <f>G202/3</f>
        <v>10.888888888888888</v>
      </c>
      <c r="I202" s="85">
        <v>3</v>
      </c>
      <c r="J202" s="83">
        <f>H202-I202</f>
        <v>7.8888888888888875</v>
      </c>
    </row>
    <row r="203" spans="1:10" x14ac:dyDescent="0.25">
      <c r="A203" s="39"/>
      <c r="B203" s="86"/>
      <c r="C203" s="86"/>
      <c r="D203" s="86"/>
      <c r="E203" s="86"/>
      <c r="F203" s="86"/>
      <c r="G203" s="84"/>
      <c r="H203" s="84"/>
      <c r="I203" s="86"/>
      <c r="J203" s="84"/>
    </row>
  </sheetData>
  <mergeCells count="392">
    <mergeCell ref="J22:J23"/>
    <mergeCell ref="I22:I23"/>
    <mergeCell ref="H22:H23"/>
    <mergeCell ref="G22:G23"/>
    <mergeCell ref="J190:J191"/>
    <mergeCell ref="J196:J197"/>
    <mergeCell ref="J202:J203"/>
    <mergeCell ref="I202:I203"/>
    <mergeCell ref="H196:H197"/>
    <mergeCell ref="I196:I197"/>
    <mergeCell ref="A199:D199"/>
    <mergeCell ref="A201:B201"/>
    <mergeCell ref="B202:B203"/>
    <mergeCell ref="C202:C203"/>
    <mergeCell ref="D202:D203"/>
    <mergeCell ref="E202:E203"/>
    <mergeCell ref="F202:F203"/>
    <mergeCell ref="G202:G203"/>
    <mergeCell ref="A193:D193"/>
    <mergeCell ref="A195:B195"/>
    <mergeCell ref="B196:B197"/>
    <mergeCell ref="C196:C197"/>
    <mergeCell ref="D196:D197"/>
    <mergeCell ref="E196:E197"/>
    <mergeCell ref="F196:F197"/>
    <mergeCell ref="G196:G197"/>
    <mergeCell ref="H202:H203"/>
    <mergeCell ref="I184:I185"/>
    <mergeCell ref="J184:J185"/>
    <mergeCell ref="A187:D187"/>
    <mergeCell ref="A189:B189"/>
    <mergeCell ref="B190:B191"/>
    <mergeCell ref="C190:C191"/>
    <mergeCell ref="D190:D191"/>
    <mergeCell ref="E190:E191"/>
    <mergeCell ref="F190:F191"/>
    <mergeCell ref="G190:G191"/>
    <mergeCell ref="C184:C185"/>
    <mergeCell ref="D184:D185"/>
    <mergeCell ref="E184:E185"/>
    <mergeCell ref="F184:F185"/>
    <mergeCell ref="G184:G185"/>
    <mergeCell ref="H184:H185"/>
    <mergeCell ref="H190:H191"/>
    <mergeCell ref="I190:I191"/>
    <mergeCell ref="I182:I183"/>
    <mergeCell ref="J182:J183"/>
    <mergeCell ref="C182:C183"/>
    <mergeCell ref="D182:D183"/>
    <mergeCell ref="E182:E183"/>
    <mergeCell ref="F182:F183"/>
    <mergeCell ref="G182:G183"/>
    <mergeCell ref="H182:H183"/>
    <mergeCell ref="A177:C177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I168:I169"/>
    <mergeCell ref="J168:J169"/>
    <mergeCell ref="A171:C171"/>
    <mergeCell ref="C174:C175"/>
    <mergeCell ref="D174:D175"/>
    <mergeCell ref="E174:E175"/>
    <mergeCell ref="F174:F175"/>
    <mergeCell ref="G174:G175"/>
    <mergeCell ref="H174:H175"/>
    <mergeCell ref="I174:I175"/>
    <mergeCell ref="C168:C169"/>
    <mergeCell ref="D168:D169"/>
    <mergeCell ref="E168:E169"/>
    <mergeCell ref="F168:F169"/>
    <mergeCell ref="G168:G169"/>
    <mergeCell ref="H168:H169"/>
    <mergeCell ref="J174:J175"/>
    <mergeCell ref="J164:J165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A161:C161"/>
    <mergeCell ref="C164:C165"/>
    <mergeCell ref="D164:D165"/>
    <mergeCell ref="E164:E165"/>
    <mergeCell ref="F164:F165"/>
    <mergeCell ref="G164:G165"/>
    <mergeCell ref="H164:H165"/>
    <mergeCell ref="I164:I165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H154:H155"/>
    <mergeCell ref="I154:I155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A151:D151"/>
    <mergeCell ref="A153:B153"/>
    <mergeCell ref="B154:B155"/>
    <mergeCell ref="C154:C155"/>
    <mergeCell ref="D154:D155"/>
    <mergeCell ref="E154:E155"/>
    <mergeCell ref="F154:F155"/>
    <mergeCell ref="G154:G155"/>
    <mergeCell ref="H146:H147"/>
    <mergeCell ref="I146:I147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B146:B147"/>
    <mergeCell ref="C146:C147"/>
    <mergeCell ref="D146:D147"/>
    <mergeCell ref="E146:E147"/>
    <mergeCell ref="F146:F147"/>
    <mergeCell ref="G146:G147"/>
    <mergeCell ref="I142:I143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A139:D139"/>
    <mergeCell ref="A141:B141"/>
    <mergeCell ref="B142:B143"/>
    <mergeCell ref="C142:C143"/>
    <mergeCell ref="D142:D143"/>
    <mergeCell ref="E142:E143"/>
    <mergeCell ref="F142:F143"/>
    <mergeCell ref="G142:G143"/>
    <mergeCell ref="H142:H143"/>
    <mergeCell ref="A133:D133"/>
    <mergeCell ref="A135:B135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H130:H131"/>
    <mergeCell ref="I130:I131"/>
    <mergeCell ref="B130:B131"/>
    <mergeCell ref="C130:C131"/>
    <mergeCell ref="D130:D131"/>
    <mergeCell ref="E130:E131"/>
    <mergeCell ref="F130:F131"/>
    <mergeCell ref="G130:G131"/>
    <mergeCell ref="H126:H127"/>
    <mergeCell ref="I126:I127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A123:D123"/>
    <mergeCell ref="A125:B125"/>
    <mergeCell ref="B126:B127"/>
    <mergeCell ref="C126:C127"/>
    <mergeCell ref="D126:D127"/>
    <mergeCell ref="E126:E127"/>
    <mergeCell ref="F126:F127"/>
    <mergeCell ref="G126:G127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H116:H117"/>
    <mergeCell ref="I116:I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A113:D113"/>
    <mergeCell ref="A115:B115"/>
    <mergeCell ref="B116:B117"/>
    <mergeCell ref="C116:C117"/>
    <mergeCell ref="D116:D117"/>
    <mergeCell ref="E116:E117"/>
    <mergeCell ref="F116:F117"/>
    <mergeCell ref="G116:G117"/>
    <mergeCell ref="B110:B111"/>
    <mergeCell ref="C110:C111"/>
    <mergeCell ref="D110:D111"/>
    <mergeCell ref="E110:E111"/>
    <mergeCell ref="F110:F111"/>
    <mergeCell ref="G110:G111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H110:H111"/>
    <mergeCell ref="I110:I111"/>
    <mergeCell ref="H104:H105"/>
    <mergeCell ref="I104:I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A101:D101"/>
    <mergeCell ref="A103:B103"/>
    <mergeCell ref="B104:B105"/>
    <mergeCell ref="C104:C105"/>
    <mergeCell ref="D104:D105"/>
    <mergeCell ref="E104:E105"/>
    <mergeCell ref="H98:H99"/>
    <mergeCell ref="I98:I99"/>
    <mergeCell ref="B98:B99"/>
    <mergeCell ref="C98:C99"/>
    <mergeCell ref="D98:D99"/>
    <mergeCell ref="E98:E99"/>
    <mergeCell ref="F98:F99"/>
    <mergeCell ref="G98:G99"/>
    <mergeCell ref="F104:F105"/>
    <mergeCell ref="G104:G105"/>
    <mergeCell ref="I94:I95"/>
    <mergeCell ref="B96:B97"/>
    <mergeCell ref="C96:C97"/>
    <mergeCell ref="D96:D97"/>
    <mergeCell ref="E96:E97"/>
    <mergeCell ref="F96:F97"/>
    <mergeCell ref="G96:G97"/>
    <mergeCell ref="H96:H97"/>
    <mergeCell ref="I96:I97"/>
    <mergeCell ref="A91:D91"/>
    <mergeCell ref="A93:B93"/>
    <mergeCell ref="B94:B95"/>
    <mergeCell ref="C94:C95"/>
    <mergeCell ref="D94:D95"/>
    <mergeCell ref="E94:E95"/>
    <mergeCell ref="F94:F95"/>
    <mergeCell ref="G94:G95"/>
    <mergeCell ref="H86:H87"/>
    <mergeCell ref="H94:H95"/>
    <mergeCell ref="I86:I87"/>
    <mergeCell ref="B88:B89"/>
    <mergeCell ref="C88:C89"/>
    <mergeCell ref="D88:D89"/>
    <mergeCell ref="E88:E89"/>
    <mergeCell ref="F88:F89"/>
    <mergeCell ref="G88:G89"/>
    <mergeCell ref="H88:H89"/>
    <mergeCell ref="I88:I89"/>
    <mergeCell ref="B86:B87"/>
    <mergeCell ref="C86:C87"/>
    <mergeCell ref="D86:D87"/>
    <mergeCell ref="E86:E87"/>
    <mergeCell ref="F86:F87"/>
    <mergeCell ref="G86:G87"/>
    <mergeCell ref="B84:B85"/>
    <mergeCell ref="C84:C85"/>
    <mergeCell ref="D84:D85"/>
    <mergeCell ref="E84:E85"/>
    <mergeCell ref="F84:F85"/>
    <mergeCell ref="G84:G85"/>
    <mergeCell ref="H84:H85"/>
    <mergeCell ref="I84:I85"/>
    <mergeCell ref="A83:B83"/>
    <mergeCell ref="A75:C75"/>
    <mergeCell ref="G78:G79"/>
    <mergeCell ref="H78:H79"/>
    <mergeCell ref="I78:I79"/>
    <mergeCell ref="J78:J79"/>
    <mergeCell ref="A81:D81"/>
    <mergeCell ref="G72:G73"/>
    <mergeCell ref="H72:H73"/>
    <mergeCell ref="I72:I73"/>
    <mergeCell ref="J72:J73"/>
    <mergeCell ref="G68:G69"/>
    <mergeCell ref="H68:H69"/>
    <mergeCell ref="I68:I69"/>
    <mergeCell ref="J68:J69"/>
    <mergeCell ref="G70:G71"/>
    <mergeCell ref="H70:H71"/>
    <mergeCell ref="I70:I71"/>
    <mergeCell ref="J70:J71"/>
    <mergeCell ref="G60:G61"/>
    <mergeCell ref="H60:H61"/>
    <mergeCell ref="I60:I61"/>
    <mergeCell ref="J60:J61"/>
    <mergeCell ref="A63:C63"/>
    <mergeCell ref="G66:G67"/>
    <mergeCell ref="H66:H67"/>
    <mergeCell ref="I66:I67"/>
    <mergeCell ref="J66:J67"/>
    <mergeCell ref="A55:C55"/>
    <mergeCell ref="G58:G59"/>
    <mergeCell ref="H58:H59"/>
    <mergeCell ref="I58:I59"/>
    <mergeCell ref="J58:J59"/>
    <mergeCell ref="G52:G53"/>
    <mergeCell ref="H52:H53"/>
    <mergeCell ref="I52:I53"/>
    <mergeCell ref="J52:J53"/>
    <mergeCell ref="G48:G49"/>
    <mergeCell ref="H48:H49"/>
    <mergeCell ref="I48:I49"/>
    <mergeCell ref="J48:J49"/>
    <mergeCell ref="G50:G51"/>
    <mergeCell ref="H50:H51"/>
    <mergeCell ref="I50:I51"/>
    <mergeCell ref="J50:J51"/>
    <mergeCell ref="G44:G45"/>
    <mergeCell ref="H44:H45"/>
    <mergeCell ref="I44:I45"/>
    <mergeCell ref="J44:J45"/>
    <mergeCell ref="G46:G47"/>
    <mergeCell ref="H46:H47"/>
    <mergeCell ref="I46:I47"/>
    <mergeCell ref="J46:J47"/>
    <mergeCell ref="G36:G37"/>
    <mergeCell ref="H36:H37"/>
    <mergeCell ref="I36:I37"/>
    <mergeCell ref="J36:J37"/>
    <mergeCell ref="A39:C39"/>
    <mergeCell ref="G42:G43"/>
    <mergeCell ref="H42:H43"/>
    <mergeCell ref="I42:I43"/>
    <mergeCell ref="J42:J43"/>
    <mergeCell ref="G34:G35"/>
    <mergeCell ref="H34:H35"/>
    <mergeCell ref="I34:I35"/>
    <mergeCell ref="J34:J35"/>
    <mergeCell ref="G32:G33"/>
    <mergeCell ref="H32:H33"/>
    <mergeCell ref="I32:I33"/>
    <mergeCell ref="J32:J33"/>
    <mergeCell ref="G14:G15"/>
    <mergeCell ref="H14:H15"/>
    <mergeCell ref="I14:I15"/>
    <mergeCell ref="J14:J15"/>
    <mergeCell ref="G16:G17"/>
    <mergeCell ref="H16:H17"/>
    <mergeCell ref="I16:I17"/>
    <mergeCell ref="J16:J17"/>
    <mergeCell ref="A2:I2"/>
    <mergeCell ref="A3:I3"/>
    <mergeCell ref="A5:I5"/>
    <mergeCell ref="A7:C7"/>
    <mergeCell ref="G10:G11"/>
    <mergeCell ref="H10:H11"/>
    <mergeCell ref="I10:I11"/>
    <mergeCell ref="J10:J11"/>
    <mergeCell ref="G12:G13"/>
    <mergeCell ref="H12:H13"/>
    <mergeCell ref="I12:I13"/>
    <mergeCell ref="J12:J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J12" sqref="J12"/>
    </sheetView>
  </sheetViews>
  <sheetFormatPr baseColWidth="10" defaultRowHeight="15" x14ac:dyDescent="0.25"/>
  <sheetData>
    <row r="1" spans="2:7" ht="15.75" thickBot="1" x14ac:dyDescent="0.3"/>
    <row r="2" spans="2:7" ht="16.5" thickBot="1" x14ac:dyDescent="0.3">
      <c r="B2" s="64" t="s">
        <v>0</v>
      </c>
      <c r="C2" s="64"/>
      <c r="D2" s="64"/>
      <c r="E2" s="64"/>
      <c r="F2" s="64"/>
      <c r="G2" s="64"/>
    </row>
    <row r="3" spans="2:7" ht="16.5" thickBot="1" x14ac:dyDescent="0.3">
      <c r="B3" s="64" t="s">
        <v>1</v>
      </c>
      <c r="C3" s="64"/>
      <c r="D3" s="64"/>
      <c r="E3" s="64"/>
      <c r="F3" s="64"/>
      <c r="G3" s="64"/>
    </row>
    <row r="4" spans="2:7" ht="15.75" thickBot="1" x14ac:dyDescent="0.3"/>
    <row r="5" spans="2:7" ht="15.75" thickBot="1" x14ac:dyDescent="0.3">
      <c r="B5" s="116" t="s">
        <v>304</v>
      </c>
      <c r="C5" s="117"/>
      <c r="D5" s="117"/>
      <c r="E5" s="117"/>
      <c r="F5" s="117"/>
      <c r="G5" s="118"/>
    </row>
    <row r="7" spans="2:7" x14ac:dyDescent="0.25">
      <c r="B7" s="14" t="s">
        <v>307</v>
      </c>
      <c r="C7" s="14" t="s">
        <v>7</v>
      </c>
      <c r="D7" s="14"/>
      <c r="E7" s="14" t="s">
        <v>308</v>
      </c>
    </row>
    <row r="9" spans="2:7" x14ac:dyDescent="0.25">
      <c r="B9" s="119" t="s">
        <v>309</v>
      </c>
      <c r="C9" t="s">
        <v>111</v>
      </c>
      <c r="E9">
        <f>ULLDECONA!H10</f>
        <v>225</v>
      </c>
    </row>
    <row r="10" spans="2:7" x14ac:dyDescent="0.25">
      <c r="B10" s="119" t="s">
        <v>310</v>
      </c>
      <c r="C10" t="s">
        <v>305</v>
      </c>
      <c r="E10">
        <f>TORTOSA!H11</f>
        <v>194</v>
      </c>
    </row>
    <row r="11" spans="2:7" x14ac:dyDescent="0.25">
      <c r="B11" s="119" t="s">
        <v>311</v>
      </c>
      <c r="C11" t="s">
        <v>38</v>
      </c>
      <c r="E11">
        <f>DELTEBRE!H10</f>
        <v>131</v>
      </c>
    </row>
    <row r="12" spans="2:7" x14ac:dyDescent="0.25">
      <c r="B12" s="119" t="s">
        <v>312</v>
      </c>
      <c r="C12" t="s">
        <v>110</v>
      </c>
      <c r="E12">
        <f>AMPOSTA!H10</f>
        <v>42</v>
      </c>
    </row>
    <row r="13" spans="2:7" x14ac:dyDescent="0.25">
      <c r="B13" s="119" t="s">
        <v>313</v>
      </c>
      <c r="C13" t="s">
        <v>306</v>
      </c>
      <c r="E13">
        <f>'SANTA BARBARA'!H10</f>
        <v>23</v>
      </c>
    </row>
  </sheetData>
  <sortState ref="C9:E13">
    <sortCondition descending="1" ref="E9:E13"/>
  </sortState>
  <mergeCells count="3">
    <mergeCell ref="B2:G2"/>
    <mergeCell ref="B3:G3"/>
    <mergeCell ref="B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H10" sqref="H10:I11"/>
    </sheetView>
  </sheetViews>
  <sheetFormatPr baseColWidth="10" defaultRowHeight="15" x14ac:dyDescent="0.25"/>
  <sheetData>
    <row r="1" spans="1:9" ht="15.75" thickBot="1" x14ac:dyDescent="0.3"/>
    <row r="2" spans="1:9" ht="16.5" thickBot="1" x14ac:dyDescent="0.3">
      <c r="B2" s="64" t="s">
        <v>0</v>
      </c>
      <c r="C2" s="64"/>
      <c r="D2" s="64"/>
      <c r="E2" s="64"/>
      <c r="F2" s="64"/>
      <c r="G2" s="64"/>
    </row>
    <row r="3" spans="1:9" ht="16.5" thickBot="1" x14ac:dyDescent="0.3">
      <c r="B3" s="64" t="s">
        <v>1</v>
      </c>
      <c r="C3" s="64"/>
      <c r="D3" s="64"/>
      <c r="E3" s="64"/>
      <c r="F3" s="64"/>
      <c r="G3" s="64"/>
    </row>
    <row r="6" spans="1:9" ht="15.75" thickBot="1" x14ac:dyDescent="0.3"/>
    <row r="7" spans="1:9" ht="19.5" thickBot="1" x14ac:dyDescent="0.35">
      <c r="A7" s="107" t="s">
        <v>288</v>
      </c>
      <c r="B7" s="108"/>
      <c r="C7" s="108"/>
      <c r="D7" s="108"/>
      <c r="E7" s="108"/>
      <c r="F7" s="108"/>
      <c r="G7" s="108"/>
      <c r="H7" s="109"/>
    </row>
    <row r="9" spans="1:9" ht="15.75" thickBot="1" x14ac:dyDescent="0.3">
      <c r="B9" s="110" t="s">
        <v>293</v>
      </c>
      <c r="C9" s="110"/>
    </row>
    <row r="10" spans="1:9" ht="15.75" thickBot="1" x14ac:dyDescent="0.3">
      <c r="H10" s="111">
        <f>(A13+A17+A21+A25+A29+A33+A37)</f>
        <v>42</v>
      </c>
      <c r="I10" s="112"/>
    </row>
    <row r="11" spans="1:9" ht="15.75" thickBot="1" x14ac:dyDescent="0.3">
      <c r="A11" s="74" t="s">
        <v>3</v>
      </c>
      <c r="B11" s="74"/>
      <c r="C11" s="74"/>
      <c r="D11" s="74"/>
      <c r="E11" s="74"/>
      <c r="H11" s="113"/>
      <c r="I11" s="114"/>
    </row>
    <row r="13" spans="1:9" x14ac:dyDescent="0.25">
      <c r="A13">
        <v>1</v>
      </c>
      <c r="B13" t="s">
        <v>289</v>
      </c>
    </row>
    <row r="14" spans="1:9" ht="15.75" thickBot="1" x14ac:dyDescent="0.3"/>
    <row r="15" spans="1:9" ht="15.75" thickBot="1" x14ac:dyDescent="0.3">
      <c r="A15" s="76" t="s">
        <v>30</v>
      </c>
      <c r="B15" s="76"/>
      <c r="C15" s="76"/>
      <c r="D15" s="76"/>
      <c r="E15" s="76"/>
    </row>
    <row r="17" spans="1:5" x14ac:dyDescent="0.25">
      <c r="A17">
        <v>11</v>
      </c>
      <c r="B17" t="s">
        <v>290</v>
      </c>
    </row>
    <row r="18" spans="1:5" ht="15.75" thickBot="1" x14ac:dyDescent="0.3"/>
    <row r="19" spans="1:5" ht="15.75" thickBot="1" x14ac:dyDescent="0.3">
      <c r="A19" s="76" t="s">
        <v>51</v>
      </c>
      <c r="B19" s="76"/>
      <c r="C19" s="76"/>
      <c r="D19" s="76"/>
      <c r="E19" s="76"/>
    </row>
    <row r="21" spans="1:5" x14ac:dyDescent="0.25">
      <c r="A21">
        <v>1</v>
      </c>
      <c r="B21" t="s">
        <v>290</v>
      </c>
    </row>
    <row r="22" spans="1:5" ht="15.75" thickBot="1" x14ac:dyDescent="0.3"/>
    <row r="23" spans="1:5" ht="15.75" thickBot="1" x14ac:dyDescent="0.3">
      <c r="A23" s="80" t="s">
        <v>74</v>
      </c>
      <c r="B23" s="81"/>
      <c r="C23" s="81"/>
      <c r="D23" s="81"/>
      <c r="E23" s="82"/>
    </row>
    <row r="25" spans="1:5" x14ac:dyDescent="0.25">
      <c r="A25">
        <v>12</v>
      </c>
      <c r="B25" t="s">
        <v>290</v>
      </c>
    </row>
    <row r="26" spans="1:5" ht="15.75" thickBot="1" x14ac:dyDescent="0.3"/>
    <row r="27" spans="1:5" ht="15.75" thickBot="1" x14ac:dyDescent="0.3">
      <c r="A27" s="77" t="s">
        <v>96</v>
      </c>
      <c r="B27" s="78"/>
      <c r="C27" s="78"/>
      <c r="D27" s="78"/>
      <c r="E27" s="79"/>
    </row>
    <row r="29" spans="1:5" x14ac:dyDescent="0.25">
      <c r="A29">
        <v>10</v>
      </c>
      <c r="B29" t="s">
        <v>290</v>
      </c>
    </row>
    <row r="30" spans="1:5" ht="15.75" thickBot="1" x14ac:dyDescent="0.3"/>
    <row r="31" spans="1:5" ht="15.75" thickBot="1" x14ac:dyDescent="0.3">
      <c r="A31" s="80" t="s">
        <v>74</v>
      </c>
      <c r="B31" s="81"/>
      <c r="C31" s="81"/>
      <c r="D31" s="81"/>
      <c r="E31" s="82"/>
    </row>
    <row r="33" spans="1:5" x14ac:dyDescent="0.25">
      <c r="A33">
        <v>2</v>
      </c>
      <c r="B33" t="s">
        <v>290</v>
      </c>
    </row>
    <row r="34" spans="1:5" ht="15.75" thickBot="1" x14ac:dyDescent="0.3"/>
    <row r="35" spans="1:5" ht="15.75" thickBot="1" x14ac:dyDescent="0.3">
      <c r="A35" s="77" t="s">
        <v>96</v>
      </c>
      <c r="B35" s="78"/>
      <c r="C35" s="78"/>
      <c r="D35" s="78"/>
      <c r="E35" s="79"/>
    </row>
    <row r="37" spans="1:5" x14ac:dyDescent="0.25">
      <c r="A37">
        <v>5</v>
      </c>
      <c r="B37" t="s">
        <v>290</v>
      </c>
    </row>
  </sheetData>
  <mergeCells count="12">
    <mergeCell ref="A31:E31"/>
    <mergeCell ref="A35:E35"/>
    <mergeCell ref="A19:E19"/>
    <mergeCell ref="A23:E23"/>
    <mergeCell ref="A27:E27"/>
    <mergeCell ref="B2:G2"/>
    <mergeCell ref="B3:G3"/>
    <mergeCell ref="A7:H7"/>
    <mergeCell ref="A11:E11"/>
    <mergeCell ref="A15:E15"/>
    <mergeCell ref="B9:C9"/>
    <mergeCell ref="H10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HORARI</vt:lpstr>
      <vt:lpstr>INDIVIDUALS</vt:lpstr>
      <vt:lpstr>PÀRELLES</vt:lpstr>
      <vt:lpstr>CONJUNTS</vt:lpstr>
      <vt:lpstr>TABULACIO DISABTE</vt:lpstr>
      <vt:lpstr>FINALS</vt:lpstr>
      <vt:lpstr>TABULACIO FINALS</vt:lpstr>
      <vt:lpstr>CLASS COPA</vt:lpstr>
      <vt:lpstr>AMPOSTA</vt:lpstr>
      <vt:lpstr>DELTEBRE</vt:lpstr>
      <vt:lpstr>SANTA BARBARA</vt:lpstr>
      <vt:lpstr>ULLDECONA</vt:lpstr>
      <vt:lpstr>TORTOSA</vt:lpstr>
      <vt:lpstr>FINALS!Área_de_impresión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Federacio Esportiva Catalana de Twirling</cp:lastModifiedBy>
  <cp:lastPrinted>2013-06-09T08:16:56Z</cp:lastPrinted>
  <dcterms:created xsi:type="dcterms:W3CDTF">2013-05-30T20:21:56Z</dcterms:created>
  <dcterms:modified xsi:type="dcterms:W3CDTF">2013-06-09T15:55:12Z</dcterms:modified>
</cp:coreProperties>
</file>